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240" windowWidth="18585" windowHeight="1174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Лист1!$B$4:$L$360</definedName>
    <definedName name="_xlnm._FilterDatabase" localSheetId="1" hidden="1">Лист2!$A$3:$L$452</definedName>
    <definedName name="_xlnm.Print_Titles" localSheetId="0">Лист1!$2:$3</definedName>
    <definedName name="_xlnm.Print_Titles" localSheetId="1">Лист2!$1:$2</definedName>
    <definedName name="_xlnm.Print_Area" localSheetId="1">Лист2!$A$1:$K$453</definedName>
  </definedNames>
  <calcPr calcId="145621"/>
</workbook>
</file>

<file path=xl/calcChain.xml><?xml version="1.0" encoding="utf-8"?>
<calcChain xmlns="http://schemas.openxmlformats.org/spreadsheetml/2006/main">
  <c r="H26" i="1" l="1"/>
  <c r="I26" i="1"/>
  <c r="G26" i="1"/>
  <c r="L361" i="1" l="1"/>
  <c r="M361" i="1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37" i="2"/>
  <c r="I453" i="2"/>
  <c r="J453" i="2"/>
  <c r="F452" i="2"/>
  <c r="F451" i="2"/>
  <c r="F450" i="2"/>
  <c r="F449" i="2"/>
  <c r="F448" i="2"/>
  <c r="F447" i="2"/>
  <c r="F446" i="2"/>
  <c r="G347" i="2"/>
  <c r="F347" i="2" s="1"/>
  <c r="G346" i="2"/>
  <c r="F346" i="2"/>
  <c r="G345" i="2"/>
  <c r="F345" i="2" s="1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G303" i="2"/>
  <c r="F303" i="2" s="1"/>
  <c r="F302" i="2"/>
  <c r="F301" i="2"/>
  <c r="G300" i="2"/>
  <c r="F300" i="2" s="1"/>
  <c r="F299" i="2"/>
  <c r="F298" i="2"/>
  <c r="G297" i="2"/>
  <c r="F297" i="2" s="1"/>
  <c r="G296" i="2"/>
  <c r="F296" i="2" s="1"/>
  <c r="F295" i="2"/>
  <c r="F294" i="2"/>
  <c r="F293" i="2"/>
  <c r="F292" i="2"/>
  <c r="F291" i="2"/>
  <c r="F290" i="2"/>
  <c r="G289" i="2"/>
  <c r="F289" i="2" s="1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G119" i="2"/>
  <c r="F119" i="2" s="1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G101" i="2"/>
  <c r="F101" i="2" s="1"/>
  <c r="F100" i="2"/>
  <c r="F99" i="2"/>
  <c r="F98" i="2"/>
  <c r="F97" i="2"/>
  <c r="F96" i="2"/>
  <c r="F95" i="2"/>
  <c r="F94" i="2"/>
  <c r="F93" i="2"/>
  <c r="F92" i="2"/>
  <c r="J91" i="2"/>
  <c r="I91" i="2"/>
  <c r="H91" i="2"/>
  <c r="F91" i="2"/>
  <c r="I90" i="2"/>
  <c r="H90" i="2"/>
  <c r="H453" i="2" s="1"/>
  <c r="F89" i="2"/>
  <c r="F88" i="2"/>
  <c r="G87" i="2"/>
  <c r="F87" i="2" s="1"/>
  <c r="G86" i="2"/>
  <c r="F86" i="2" s="1"/>
  <c r="G85" i="2"/>
  <c r="F85" i="2" s="1"/>
  <c r="F84" i="2"/>
  <c r="G83" i="2"/>
  <c r="F83" i="2" s="1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G61" i="2"/>
  <c r="F61" i="2" s="1"/>
  <c r="F60" i="2"/>
  <c r="F59" i="2"/>
  <c r="F58" i="2"/>
  <c r="F57" i="2"/>
  <c r="F56" i="2"/>
  <c r="F55" i="2"/>
  <c r="F54" i="2"/>
  <c r="F53" i="2"/>
  <c r="F52" i="2"/>
  <c r="J51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G5" i="2"/>
  <c r="F5" i="2" s="1"/>
  <c r="F4" i="2"/>
  <c r="F90" i="2" l="1"/>
  <c r="G453" i="2"/>
  <c r="F453" i="2"/>
</calcChain>
</file>

<file path=xl/sharedStrings.xml><?xml version="1.0" encoding="utf-8"?>
<sst xmlns="http://schemas.openxmlformats.org/spreadsheetml/2006/main" count="1050" uniqueCount="462">
  <si>
    <t>Заказчик</t>
  </si>
  <si>
    <t>Наименование</t>
  </si>
  <si>
    <t>ОКДП</t>
  </si>
  <si>
    <t>Сумма</t>
  </si>
  <si>
    <t>в том числе:</t>
  </si>
  <si>
    <t>1 квартал</t>
  </si>
  <si>
    <t>2 квартал</t>
  </si>
  <si>
    <t>3 квартал</t>
  </si>
  <si>
    <t>4 квартал</t>
  </si>
  <si>
    <t>Номер группы</t>
  </si>
  <si>
    <t>Код</t>
  </si>
  <si>
    <t>Дудыкин</t>
  </si>
  <si>
    <t xml:space="preserve">Ежегодный технический контроль АС на базе ПЭВМ </t>
  </si>
  <si>
    <t>7492070, 7492080</t>
  </si>
  <si>
    <t>Информационное обеспечение исследований</t>
  </si>
  <si>
    <t>Канцтовары</t>
  </si>
  <si>
    <t>Тонеры для заправки картриджей</t>
  </si>
  <si>
    <t>Изготовление печатей, штампов</t>
  </si>
  <si>
    <t>Лицензии ФСБ</t>
  </si>
  <si>
    <t>Шестаков</t>
  </si>
  <si>
    <t>Спецодежда для МОП и рабочих</t>
  </si>
  <si>
    <t>Моющие и санитарные средства</t>
  </si>
  <si>
    <t>Ткань (полотенце, марля, нетканое полотно, ветошь, вата…)</t>
  </si>
  <si>
    <t>Хозяйственный инвентарь (лопаты, грабли…)</t>
  </si>
  <si>
    <t>Замки</t>
  </si>
  <si>
    <t>Утепление к зиме</t>
  </si>
  <si>
    <t>Стирка белья</t>
  </si>
  <si>
    <t>Уборка мусора</t>
  </si>
  <si>
    <t>Дератизация, дезинсекция</t>
  </si>
  <si>
    <t>Аптечка медицинская</t>
  </si>
  <si>
    <t>Краска, растворители</t>
  </si>
  <si>
    <t>Крепежи, гвозди, шурупы, саморезы, фурнитура</t>
  </si>
  <si>
    <t>Перфоратор, дрель и др. электроинструменты</t>
  </si>
  <si>
    <t>Ручной инструмент</t>
  </si>
  <si>
    <t>Линолеум</t>
  </si>
  <si>
    <t>Керамическая плитка</t>
  </si>
  <si>
    <t>Обои</t>
  </si>
  <si>
    <t>Сухие смеси</t>
  </si>
  <si>
    <t>Кисти малярные, валики</t>
  </si>
  <si>
    <t>Мешки для строительного мусора</t>
  </si>
  <si>
    <t>Стекло оконное</t>
  </si>
  <si>
    <t>ГСМ</t>
  </si>
  <si>
    <t>Ремонт автотранспорта</t>
  </si>
  <si>
    <t>ТО автотранспорта ежегодный</t>
  </si>
  <si>
    <t>Автомобильные шины</t>
  </si>
  <si>
    <t>Запчасти для автотранспорта</t>
  </si>
  <si>
    <t>Страхование автомобилей</t>
  </si>
  <si>
    <t>Компьютер</t>
  </si>
  <si>
    <t>Ксерокс</t>
  </si>
  <si>
    <t>Холодильник</t>
  </si>
  <si>
    <t>Чайник</t>
  </si>
  <si>
    <t>Мебель (столы, стулья, шкафы…)</t>
  </si>
  <si>
    <t>Плиты гипсокартонные</t>
  </si>
  <si>
    <t>Карнизы, жалюзи</t>
  </si>
  <si>
    <t>Шишкина</t>
  </si>
  <si>
    <t>Подписка на отечественные журнылы</t>
  </si>
  <si>
    <t>Подписка на отечественные журнылы издательства "Наука"</t>
  </si>
  <si>
    <t>Подписка на журналы Американского оптического общества</t>
  </si>
  <si>
    <t>1600 S</t>
  </si>
  <si>
    <t>Багаев</t>
  </si>
  <si>
    <t>Обслуживание по МБА БЕН</t>
  </si>
  <si>
    <t>Обслуживание по МБА ГПНТБ СО РАН</t>
  </si>
  <si>
    <t>Канцтовары (бумага для каталогов и карточек)</t>
  </si>
  <si>
    <t>Подписка на ВПК России. Обзор событий</t>
  </si>
  <si>
    <t>Участие в семинарах и конференциях</t>
  </si>
  <si>
    <t>Копировальный аппарат</t>
  </si>
  <si>
    <t>Компьютер для читателей</t>
  </si>
  <si>
    <t>КОСГУ</t>
  </si>
  <si>
    <t>Андросов</t>
  </si>
  <si>
    <t>Шлифпорошки(карбид кремния зеленый)</t>
  </si>
  <si>
    <t>Асинхронный двигатель</t>
  </si>
  <si>
    <t>Растворители (ацетон, толуол)</t>
  </si>
  <si>
    <t>Вата оптическая</t>
  </si>
  <si>
    <t>Источник питания</t>
  </si>
  <si>
    <t>Фильтр тонкой очистки</t>
  </si>
  <si>
    <t>Кварцевая посуда</t>
  </si>
  <si>
    <t>Спецодежда</t>
  </si>
  <si>
    <t>Инструменты оператора установок</t>
  </si>
  <si>
    <t>Материалы ОСЧ для напыления (алюминий, медь, хром, серебро)</t>
  </si>
  <si>
    <t>Химические реактивы (кислота азотная, соляная, щелочь, аммиак, перекись)</t>
  </si>
  <si>
    <t>Расходные материалы для установок (фольга алюминиевая, сталь нержавеющая)</t>
  </si>
  <si>
    <t>Электронные компоненты для установок (плата АЦП, милливолтметр, мультивольтметрыЮ лампы кварцевые КГМ)</t>
  </si>
  <si>
    <t>Микроскоп бинокулярный</t>
  </si>
  <si>
    <t>Бидистиллятор</t>
  </si>
  <si>
    <t>Фильтр тонкой очистки воды</t>
  </si>
  <si>
    <t>Аксенова</t>
  </si>
  <si>
    <t>Почтовые конверты, почтовые марки</t>
  </si>
  <si>
    <t>2219144                                     2219143</t>
  </si>
  <si>
    <t>Канцелярские товары</t>
  </si>
  <si>
    <t>Бумага офисная</t>
  </si>
  <si>
    <t>Отправка телеграмм</t>
  </si>
  <si>
    <t>Жуков</t>
  </si>
  <si>
    <t>Стенд ГОЧС</t>
  </si>
  <si>
    <t>Карпов</t>
  </si>
  <si>
    <t>Литература</t>
  </si>
  <si>
    <t>Публикация объявлений в газете "Наука в Сибири"</t>
  </si>
  <si>
    <t>Шкаф книжный</t>
  </si>
  <si>
    <t>Стол письменный</t>
  </si>
  <si>
    <t>Тумба</t>
  </si>
  <si>
    <t>Ульянов</t>
  </si>
  <si>
    <t>Консультационные услуги по  программному обеспечению</t>
  </si>
  <si>
    <t>Программное обеспечение (Касперский)</t>
  </si>
  <si>
    <t>Программное обеспечение ОС Microsoft Windows 7 Professional SP1 RUS, 32-bit, 1pk DSP OEI DVD (FQC-04671)</t>
  </si>
  <si>
    <t>Программное обеспечение пакет обновлений Windows7.0 для Ноутбука</t>
  </si>
  <si>
    <t>Программное обеспечение Office 2010 Rus</t>
  </si>
  <si>
    <t>оборудование и материалы для проведения симпозиума MPLP-2012</t>
  </si>
  <si>
    <t>Картридж HP Q2612A</t>
  </si>
  <si>
    <t>Картридж для Color 3600</t>
  </si>
  <si>
    <t>Картридж для МФУ</t>
  </si>
  <si>
    <t>Картридж HP Q2624A</t>
  </si>
  <si>
    <t>Чернила для заправки картриджей</t>
  </si>
  <si>
    <t>Тонер для заправки картриджей</t>
  </si>
  <si>
    <t>Чернила (черный пегмент)</t>
  </si>
  <si>
    <t>Картриджи для подразделений АУП</t>
  </si>
  <si>
    <t>Принтер лазерный</t>
  </si>
  <si>
    <t>Клавиатура</t>
  </si>
  <si>
    <t>Мышь</t>
  </si>
  <si>
    <t>Источник питания 450W</t>
  </si>
  <si>
    <t>Сетевой коммутатор</t>
  </si>
  <si>
    <t>жесткий диск 1Тб</t>
  </si>
  <si>
    <t>Реконструкция кабельной системы в к. 13 и на втором этаже спецпавильона</t>
  </si>
  <si>
    <t>зап. части для ремонта копировальных аппаратов</t>
  </si>
  <si>
    <t>Системный блок для компьютера</t>
  </si>
  <si>
    <t>40                   39</t>
  </si>
  <si>
    <t>Уборка снега</t>
  </si>
  <si>
    <t>Слесарный инструмент</t>
  </si>
  <si>
    <t>Манометр  Wika 110.10.10</t>
  </si>
  <si>
    <t>Термометр спирт ТТЖ-М 0°-150° прямой</t>
  </si>
  <si>
    <t>Смеситель  "Ёлочка"</t>
  </si>
  <si>
    <t>Смеситель  "Настенный"</t>
  </si>
  <si>
    <t>Сифон для раковины в сборе</t>
  </si>
  <si>
    <t>Прокладки разные</t>
  </si>
  <si>
    <t>Лен сантехнический</t>
  </si>
  <si>
    <t>Плашки резьбонарезные , плоские d50</t>
  </si>
  <si>
    <t>Метчики для трубной резьбы  d40</t>
  </si>
  <si>
    <t>Клупп  трубный  3/4</t>
  </si>
  <si>
    <t>Сверла d4 мм.</t>
  </si>
  <si>
    <t>Гвозди сапожные (каленые), кг.</t>
  </si>
  <si>
    <t>Молоток</t>
  </si>
  <si>
    <t>Бур для перфоратора SDS+  d-6мм.</t>
  </si>
  <si>
    <t>Бур для перфоратора SDS+  d-8мм.</t>
  </si>
  <si>
    <t>Пассатижы  L-160 мм.</t>
  </si>
  <si>
    <t>Диски для "Болгарки" d=125мм</t>
  </si>
  <si>
    <t>Герметик сантехнический</t>
  </si>
  <si>
    <t>Лента "Фум"</t>
  </si>
  <si>
    <t>Полотно ножовочное по металлу 300мм</t>
  </si>
  <si>
    <t xml:space="preserve">Наждачный круг 175 Х 20 Х 32 </t>
  </si>
  <si>
    <t>дюбель-гвоздь  d6х40</t>
  </si>
  <si>
    <t>дюбель-гвоздь  d6х50</t>
  </si>
  <si>
    <t>дюбель-гвоздь  d6х60</t>
  </si>
  <si>
    <t>Шнур телефонный витой  L-3м.</t>
  </si>
  <si>
    <t>Шнур телефонный розеточный L-5м.</t>
  </si>
  <si>
    <t>Телефонный комплект (вилка-розетка-евровход)</t>
  </si>
  <si>
    <t>Телефонная распределительная коробка ТРК</t>
  </si>
  <si>
    <t>Светильник  РКУ-02-250</t>
  </si>
  <si>
    <t>Лампа ДРЛ-250</t>
  </si>
  <si>
    <t>Лампа F 18 WT8 (упаковка 25шт.)</t>
  </si>
  <si>
    <t>Лампа FL 40 W-32/765 (упаковка 30 шт.)</t>
  </si>
  <si>
    <t>Фотореле РФ-3</t>
  </si>
  <si>
    <t>Светильник"Norma" R50 E14 (белый)</t>
  </si>
  <si>
    <t>Кабель гибкий КГ 4х2,5</t>
  </si>
  <si>
    <t>Элемент питания АА-1,5В</t>
  </si>
  <si>
    <t>Элемент питания  "Крона"</t>
  </si>
  <si>
    <t>Лампа накаливания 220В,Е27  60Вт.</t>
  </si>
  <si>
    <t>Каска строительная Труд-М</t>
  </si>
  <si>
    <t>Лампа энергосберегающая LH30,30Вт.Е27</t>
  </si>
  <si>
    <t>Светильник  РБО-230-12м</t>
  </si>
  <si>
    <t xml:space="preserve"> Элеватор № 1</t>
  </si>
  <si>
    <t>Rockwool цилиндры фольгированные     18*30*1000мм.</t>
  </si>
  <si>
    <t>Rockwool цилиндры фольгированные       21*30*1000мм.</t>
  </si>
  <si>
    <t>Rockwool цилиндры фольгированные    25*30*1000мм.</t>
  </si>
  <si>
    <t>Rockwool цилиндры фольгированные 54*30*1000мм.</t>
  </si>
  <si>
    <t>Rockwool цилиндры фольгированные     76*30*1000мм.</t>
  </si>
  <si>
    <t>Rockwool цилиндры фольгированные       159*30*1000мм.</t>
  </si>
  <si>
    <t>Нож канцелярский 18мм.</t>
  </si>
  <si>
    <t>Рабочие перчатки х/б.</t>
  </si>
  <si>
    <t xml:space="preserve"> труба стальная  d 15 , 3 мм. </t>
  </si>
  <si>
    <t xml:space="preserve"> труба стальная  d 20 , 3 мм. </t>
  </si>
  <si>
    <t xml:space="preserve"> труба стальная  d 25 , 3 мм. </t>
  </si>
  <si>
    <t xml:space="preserve"> труба стальная  d 32 , 3 мм. </t>
  </si>
  <si>
    <t xml:space="preserve"> труба стальная  d 40 , 3 мм. </t>
  </si>
  <si>
    <t xml:space="preserve"> труба стальная  d 72 , 4 мм. </t>
  </si>
  <si>
    <t>Шланг всасывающий для м.помпы d80мм.</t>
  </si>
  <si>
    <t>Шланг напорный для м.помпы d80мм.</t>
  </si>
  <si>
    <t>Жеребцов</t>
  </si>
  <si>
    <t>Мебель</t>
  </si>
  <si>
    <t xml:space="preserve"> </t>
  </si>
  <si>
    <t>Кран шаровый d 15 (полдюймовый) с наружней резьбой (НР-ВР) водоснабжение Лаб.корпуса</t>
  </si>
  <si>
    <t>Кран шаровый d 15 (полдюймовый) с внутренней резьбой (ВР-ВР) водоснабжение Лаб.корпуса</t>
  </si>
  <si>
    <t>Вентиль латунный  d15 водоснабжение Лаб.корпуса</t>
  </si>
  <si>
    <t>Лента алюминевая самоклеющиеся  энергофлекс 50*50000мм.</t>
  </si>
  <si>
    <t>Бензин АИ-95 , для мотопомпы ,л.</t>
  </si>
  <si>
    <t>Масло SAT 10 W - 40 (канистра 4 л.)</t>
  </si>
  <si>
    <t>уточнить сроки приобретения</t>
  </si>
  <si>
    <t>металло-пластиковая труба d26х3</t>
  </si>
  <si>
    <t>металлическая труба  d32</t>
  </si>
  <si>
    <t>металлическая труба  d3/4</t>
  </si>
  <si>
    <t>вентиль латунный  d32</t>
  </si>
  <si>
    <t>крепежные клипсы</t>
  </si>
  <si>
    <t>дюбель-гвоздь  d8х50</t>
  </si>
  <si>
    <t>фитинг для м-п трубы d26х3</t>
  </si>
  <si>
    <t xml:space="preserve">переходник 3/4 на 1 </t>
  </si>
  <si>
    <t>крестовина  d32</t>
  </si>
  <si>
    <t>металлический уголок d32</t>
  </si>
  <si>
    <t>металлический уголок d3/4</t>
  </si>
  <si>
    <t>тройник  d32</t>
  </si>
  <si>
    <t>Сервисное обслуживание приточно-рециркулярной установки к.236</t>
  </si>
  <si>
    <t>Утилизация ртутьсодержащих ламп</t>
  </si>
  <si>
    <t>Мультиметр цифровой  ,            АРРА - 79</t>
  </si>
  <si>
    <t>Клещи электроизмерительные цифровые , ATK - 2200</t>
  </si>
  <si>
    <t>Мегаомметр стрелочный , ЭС 0210/2-Г</t>
  </si>
  <si>
    <t>Фазоуказатель , TKF - 11</t>
  </si>
  <si>
    <t>Трассодефектоискатель многофункциональный ,  MI2093</t>
  </si>
  <si>
    <t>Анемометр</t>
  </si>
  <si>
    <t>Ручной опрессовочный насос</t>
  </si>
  <si>
    <t>Спектрофотометр</t>
  </si>
  <si>
    <t>Быстросканирующий спектрометр</t>
  </si>
  <si>
    <t>Бесконтактный измеритель толщины пластины</t>
  </si>
  <si>
    <t>Компьютер 2 шт</t>
  </si>
  <si>
    <t>Сферометр</t>
  </si>
  <si>
    <t>Шкаф обеспыленный</t>
  </si>
  <si>
    <t>Шкаф химический (изолирующий бокс)</t>
  </si>
  <si>
    <t>Пиломатериалы</t>
  </si>
  <si>
    <t>ПЭО</t>
  </si>
  <si>
    <t>ТО КМА</t>
  </si>
  <si>
    <t>Первая миля</t>
  </si>
  <si>
    <t>Испытание электрозащитных средств</t>
  </si>
  <si>
    <t>Доставка зарплаты</t>
  </si>
  <si>
    <t>UPS</t>
  </si>
  <si>
    <t>общеинститутские потребности</t>
  </si>
  <si>
    <t>Гончаров, Пестряков</t>
  </si>
  <si>
    <t>Федоров, Ражев, Курбатов А.А., Ульянова</t>
  </si>
  <si>
    <t>Покасов</t>
  </si>
  <si>
    <t>заправка картриджей для АУП</t>
  </si>
  <si>
    <t>подразделения АУП</t>
  </si>
  <si>
    <t>Артемова</t>
  </si>
  <si>
    <t>Резерв института (для планового обновления)</t>
  </si>
  <si>
    <t>Плановый отдел</t>
  </si>
  <si>
    <t>Для текущего ремонта</t>
  </si>
  <si>
    <t>д.б. запланировано у Шестакова по статье кап. ремонт</t>
  </si>
  <si>
    <t>Скворцов</t>
  </si>
  <si>
    <t>Радиодетали</t>
  </si>
  <si>
    <t>Осцилограф</t>
  </si>
  <si>
    <t>ОФН РАН</t>
  </si>
  <si>
    <t>ИЯИ</t>
  </si>
  <si>
    <t>АТС-С5000-200-АОО-808-3</t>
  </si>
  <si>
    <t>АТС-С-4000-200-АОО-808-3</t>
  </si>
  <si>
    <t>Источник питания PLD-5000</t>
  </si>
  <si>
    <t>Отладочная плата DK-DSP-2C70N</t>
  </si>
  <si>
    <t>Радиодетали для АПЧ и источника питания</t>
  </si>
  <si>
    <t>Глонасс</t>
  </si>
  <si>
    <t xml:space="preserve">10W, 940nm, F100mkm </t>
  </si>
  <si>
    <t>Polarization-maintaining singlemode fiber cfbles PMC-980-6.3-NA012-3-APC-2000-S</t>
  </si>
  <si>
    <t>Коллиматор (х5) BE05M THORLABS</t>
  </si>
  <si>
    <t>Photomultiplier Tube R1513</t>
  </si>
  <si>
    <t>Socket E678-14A (R1513)</t>
  </si>
  <si>
    <t>Photomultiplier Tube R6237</t>
  </si>
  <si>
    <t>Socket E678-14W (R6237)</t>
  </si>
  <si>
    <t>Magnetic shield cases E989-26</t>
  </si>
  <si>
    <t>Кристаллы КТР</t>
  </si>
  <si>
    <t>Откачная система MINI TASK AG81 (KF40 FLANGE)</t>
  </si>
  <si>
    <t>Магниторазрядный насос VACION PLUS 20 PUMP WITH SM-CO MAGNETS</t>
  </si>
  <si>
    <t>Контроллер к магниторазрядному насосу MINIVAC, FISCHER HV CONNECTOR</t>
  </si>
  <si>
    <t>Активный виброизолирующий столик AVI-350M HERZAN LLC</t>
  </si>
  <si>
    <t>Семибаламут</t>
  </si>
  <si>
    <t>Электронные компоненты</t>
  </si>
  <si>
    <t>Линкина</t>
  </si>
  <si>
    <t>Электролобзик</t>
  </si>
  <si>
    <t>Электрорубанок</t>
  </si>
  <si>
    <t>Шлифовальная машина ленточная</t>
  </si>
  <si>
    <t>Перфоратор</t>
  </si>
  <si>
    <t>Дисковая отрезная пила</t>
  </si>
  <si>
    <t>Электроточила</t>
  </si>
  <si>
    <t>Кусачки</t>
  </si>
  <si>
    <t>Топор</t>
  </si>
  <si>
    <t>Сусло</t>
  </si>
  <si>
    <t>Стеклорез маслянный</t>
  </si>
  <si>
    <t>Пистолет для пены</t>
  </si>
  <si>
    <t>Ножницы по металлу</t>
  </si>
  <si>
    <t>Пилки для электролобзика</t>
  </si>
  <si>
    <t>Набор слесарного инструмента (ключи, головки, отвертки)</t>
  </si>
  <si>
    <t>Сверла (по дереву, по металлу, по бетону)</t>
  </si>
  <si>
    <t>Отрезные диски (металл, бетон)</t>
  </si>
  <si>
    <t>Диски для отрезной пилы</t>
  </si>
  <si>
    <t>Пивцов</t>
  </si>
  <si>
    <t>Плита оптическая</t>
  </si>
  <si>
    <t>Оптомеханические элементы</t>
  </si>
  <si>
    <t>Оптические волокна и волоконно - оптические шнуры</t>
  </si>
  <si>
    <t>Оптоволоконные элементы</t>
  </si>
  <si>
    <t>Нелинейный кристалл PPLN</t>
  </si>
  <si>
    <t>Лазерные диоды накачки</t>
  </si>
  <si>
    <t>Одночастотные лазерные диоды</t>
  </si>
  <si>
    <t>Фотоприемники</t>
  </si>
  <si>
    <t>Оптические изоляторы</t>
  </si>
  <si>
    <t>Оптические элементы</t>
  </si>
  <si>
    <t>Вакуумные компоненты и арматура</t>
  </si>
  <si>
    <t>Программа РАН</t>
  </si>
  <si>
    <t xml:space="preserve">Фильтр высоких и низких частот </t>
  </si>
  <si>
    <t>Малошумящий предуселитель</t>
  </si>
  <si>
    <t>Частотомер</t>
  </si>
  <si>
    <t xml:space="preserve"> Оптические элементы SESAM</t>
  </si>
  <si>
    <t>Радиочастотный анализатор спектра</t>
  </si>
  <si>
    <t>Радиочастотный генератор</t>
  </si>
  <si>
    <t>Осциллограф</t>
  </si>
  <si>
    <t>Помпа</t>
  </si>
  <si>
    <t>Автокоррелятор</t>
  </si>
  <si>
    <t>Измеритель мощности</t>
  </si>
  <si>
    <t>РФФИ</t>
  </si>
  <si>
    <t>Инструмент для разделки оптических волокон</t>
  </si>
  <si>
    <t>Мощный волоконный усилитель</t>
  </si>
  <si>
    <t>Ионная ловушка</t>
  </si>
  <si>
    <t>ULE-эталон с высокодобротными зеркалами</t>
  </si>
  <si>
    <t>Очиститель воздуха</t>
  </si>
  <si>
    <t>Нетбук</t>
  </si>
  <si>
    <t>Лабораторная мебель</t>
  </si>
  <si>
    <t>Конференция "Оптика лазеров" Отчетная сессия</t>
  </si>
  <si>
    <t>Конференция по Программе Президиума РАН</t>
  </si>
  <si>
    <t>программа РАН</t>
  </si>
  <si>
    <t>Пломбировка электросчетчиков</t>
  </si>
  <si>
    <t>Семинары, курсы</t>
  </si>
  <si>
    <t>Кургузова</t>
  </si>
  <si>
    <t>Изготовление сертификата ключа</t>
  </si>
  <si>
    <t>ИТС (программные продукты)</t>
  </si>
  <si>
    <t>Новикова</t>
  </si>
  <si>
    <t>Знаки и плакаты безопасности</t>
  </si>
  <si>
    <t>Испытание средств защиты и поверка электроизмерительных приборов</t>
  </si>
  <si>
    <t>Замеры в электросетях</t>
  </si>
  <si>
    <t>Первичные средства пожаротушения</t>
  </si>
  <si>
    <t>Средства электрозащиты</t>
  </si>
  <si>
    <t>Справочная нормативно-техническая литература</t>
  </si>
  <si>
    <t>Медосмотр</t>
  </si>
  <si>
    <t>Медицинские аптечки</t>
  </si>
  <si>
    <t>Обучение и аттестация</t>
  </si>
  <si>
    <t>Аттестация рабочих мест</t>
  </si>
  <si>
    <t>Посух</t>
  </si>
  <si>
    <t>Оборотная вода</t>
  </si>
  <si>
    <t>Конференция</t>
  </si>
  <si>
    <t>ОМТС</t>
  </si>
  <si>
    <t xml:space="preserve">Доставка газовой продукции </t>
  </si>
  <si>
    <t>хранение спирта</t>
  </si>
  <si>
    <t>Перевозка спирта</t>
  </si>
  <si>
    <t>Порезка металла</t>
  </si>
  <si>
    <t>Вольская</t>
  </si>
  <si>
    <t>Услуги по аттестации производства</t>
  </si>
  <si>
    <t>Услуги по поверке СИ и аттестации оборудования</t>
  </si>
  <si>
    <t>Услуги нотариуса</t>
  </si>
  <si>
    <t>Услуги типографии</t>
  </si>
  <si>
    <t>Картриджи</t>
  </si>
  <si>
    <t>Майоров</t>
  </si>
  <si>
    <t>Вакуумный реактор</t>
  </si>
  <si>
    <t>Лазер импульсный</t>
  </si>
  <si>
    <t>Оптика (линзы и т.п.)</t>
  </si>
  <si>
    <t>Вакуумный пост</t>
  </si>
  <si>
    <t>Пирометр</t>
  </si>
  <si>
    <t>Лазер непрерывный</t>
  </si>
  <si>
    <t>Поллер</t>
  </si>
  <si>
    <t>Химические вещества (люминофоры, полимеры и п.р.)</t>
  </si>
  <si>
    <t>Интеграционный проект СО РАН № 257</t>
  </si>
  <si>
    <t>Компьютерная техника и компоненты</t>
  </si>
  <si>
    <t>Элементы и устройства для оптоволоконных систем</t>
  </si>
  <si>
    <t>Проект СО РАН п. 8.1.9</t>
  </si>
  <si>
    <t>Стационары Кайтанак</t>
  </si>
  <si>
    <t>Гончаров</t>
  </si>
  <si>
    <t>Оптические диоды</t>
  </si>
  <si>
    <t>Усилитель</t>
  </si>
  <si>
    <t>Синтезаторы частоты</t>
  </si>
  <si>
    <t>Импортозамещение</t>
  </si>
  <si>
    <t>Виброизолирующая платформа</t>
  </si>
  <si>
    <t>Генератор ч4-128</t>
  </si>
  <si>
    <t>для проведения работ по стандарту частоты на основе атомов магния</t>
  </si>
  <si>
    <t>Крейты для автоподстроек</t>
  </si>
  <si>
    <t>Комплектующие (радиодетали)</t>
  </si>
  <si>
    <t>Усилители мощности</t>
  </si>
  <si>
    <t>Одномодовые волокна</t>
  </si>
  <si>
    <t>Безперебойник</t>
  </si>
  <si>
    <t>Для проведения работ по стандарту частоты на основе атомов магния</t>
  </si>
  <si>
    <t>Командировка во Францию</t>
  </si>
  <si>
    <t>Командировка в Москву</t>
  </si>
  <si>
    <t>Доработка компьютерной системы</t>
  </si>
  <si>
    <t>ИТС Сибтехнософт</t>
  </si>
  <si>
    <t>Услуги по установке Сибтехнософт</t>
  </si>
  <si>
    <t>Завадская</t>
  </si>
  <si>
    <t>Шкаф для одежды</t>
  </si>
  <si>
    <t>Бумага</t>
  </si>
  <si>
    <t>2109020  2109310</t>
  </si>
  <si>
    <t>Газы</t>
  </si>
  <si>
    <t>Услуги по доставке газа</t>
  </si>
  <si>
    <t>примечания</t>
  </si>
  <si>
    <t>Тонер для ксерокса</t>
  </si>
  <si>
    <t>Трунов</t>
  </si>
  <si>
    <t xml:space="preserve">Оптические элементы </t>
  </si>
  <si>
    <t>Механические компоненты</t>
  </si>
  <si>
    <t xml:space="preserve">Микровинты </t>
  </si>
  <si>
    <t>Большеапертурный кристалл LBO,  D30mm,</t>
  </si>
  <si>
    <t>Оптическое стекло SF57,    D200 mm, L200λ800 нм</t>
  </si>
  <si>
    <t>Радиоэлектронные компоненты и комплектующие</t>
  </si>
  <si>
    <t>Комплектующие для вакуумных фильтров</t>
  </si>
  <si>
    <r>
      <t>Зеркала широкополосные  (</t>
    </r>
    <r>
      <rPr>
        <sz val="10"/>
        <color theme="1"/>
        <rFont val="Times New Roman"/>
        <family val="1"/>
        <charset val="204"/>
      </rPr>
      <t xml:space="preserve">l800нм, Dl-250-300нм), </t>
    </r>
  </si>
  <si>
    <t>Термопарная головка  3A FS</t>
  </si>
  <si>
    <t>Окна для вакуумных фильтров с просветляющими покрытиями</t>
  </si>
  <si>
    <t>Фазовые пластины нулевого порядка из кристаллического кварца д20мм</t>
  </si>
  <si>
    <t>Параболическое зеркало</t>
  </si>
  <si>
    <t>Призмы Глана апертура 20х20мм</t>
  </si>
  <si>
    <t>low jitter option for dazzler (электронный блок)</t>
  </si>
  <si>
    <t xml:space="preserve">Фотонное волокно
 PCF, λre1300 нм, L10-40 см
</t>
  </si>
  <si>
    <t xml:space="preserve">Линза асферическая 
С330ЕF120’, f=3.1
</t>
  </si>
  <si>
    <t>Источник диодной накачки c блоками питания и управления и с температурной перестройкой центральной длины волны излучения 974-982, 30 Вт</t>
  </si>
  <si>
    <t xml:space="preserve">Оптико-механические компоненты </t>
  </si>
  <si>
    <t xml:space="preserve">Кварц плавленый 
D200 mm, L200
</t>
  </si>
  <si>
    <t>Зеркала плоские диэлектрические , 1030-1064 нм. Δλ=50 нм, D=25 мм, θ-0град., 45град.</t>
  </si>
  <si>
    <t xml:space="preserve">Зеркала диэлектрические 
1020-1070нм Layertec
R200-1000, D25mm
Зеркала диэлектрические 
1020-1070нм Layertec
R200-1000, D25mm
</t>
  </si>
  <si>
    <t>Узлы и детали крепления оптических приборов (винтовые пары, головки)</t>
  </si>
  <si>
    <t xml:space="preserve">Линза дублет, ахроматическая 
AC 300-050-B
AC 508-100-B
AC 508-075-B
</t>
  </si>
  <si>
    <t>Компоненты для волоконного стретчера</t>
  </si>
  <si>
    <t xml:space="preserve">Одномодовое волокно типа SM980-5.8-125,
 длина 1.0-1.5км
</t>
  </si>
  <si>
    <t>Быстродействующие приемники излучения</t>
  </si>
  <si>
    <t xml:space="preserve">Нелинейный кристалл
 LBO 10х10х10 мм 
λ1030 нм, θ
</t>
  </si>
  <si>
    <t xml:space="preserve">Активный элемент KYW
5х5х3 мм
</t>
  </si>
  <si>
    <t xml:space="preserve">Полупроводниковый лазерный модуль с блоками питания и температурного контроля: центральная длина волны 975-980 нм, ширина спектра ~ 3 нм, СW мощность до 600 Вт, (??волоконный выход 100мкм??), NA 0.22.
(типа JOLD-210-CAXF-6A или LDM 1000-600)
</t>
  </si>
  <si>
    <t xml:space="preserve">Оптическое стекло SF57, 
D200 mm, L200
</t>
  </si>
  <si>
    <t>Оптическое стекло SF10  D200 mm, L200</t>
  </si>
  <si>
    <t>Компьютер (ком. 235)</t>
  </si>
  <si>
    <t>Приборы контроля  пикосекундного лазерного излучения</t>
  </si>
  <si>
    <t>Сферическое зеркало 1020 – 1070 нм, R = 1.5 м, D = 20 см</t>
  </si>
  <si>
    <t>Голографическая дифракционная решётка 1000 шт/мм, 1030 нм, размеры 18011030</t>
  </si>
  <si>
    <t>Диэлектрическое сферическое зеркало 1020-1070нм R = 25 см, D = 15 см</t>
  </si>
  <si>
    <r>
      <t xml:space="preserve">Диэлектрическое зеркало (серебро, золото) для уголкового отражателя 1020-1070нм, R = </t>
    </r>
    <r>
      <rPr>
        <sz val="10"/>
        <color theme="1"/>
        <rFont val="Symbol"/>
        <family val="1"/>
        <charset val="2"/>
      </rPr>
      <t>¥</t>
    </r>
    <r>
      <rPr>
        <sz val="10"/>
        <color theme="1"/>
        <rFont val="Times New Roman"/>
        <family val="1"/>
        <charset val="204"/>
      </rPr>
      <t>, D40 мм</t>
    </r>
  </si>
  <si>
    <t>Оптические компоненты для телескопа</t>
  </si>
  <si>
    <t>Голографическая дифракционная решётка ? шт/мм, 1030 нм</t>
  </si>
  <si>
    <t>Зеркала диэлектрическое 1020-1070нм R100-2000, D25mm</t>
  </si>
  <si>
    <t>Механические- крепежные компоненты</t>
  </si>
  <si>
    <t>Механо-винтовые  компоненты</t>
  </si>
  <si>
    <t>Зеркало параболическое внеосевое, D40mm, , R250-1000mm, Au</t>
  </si>
  <si>
    <t xml:space="preserve">Зеркала диэлектрическое широкополосное, 
R100-2000, D40mm
</t>
  </si>
  <si>
    <t>Диодная линейка для Evolution-30</t>
  </si>
  <si>
    <t>Фильтры для фильтроветиляционных модулей</t>
  </si>
  <si>
    <t>Оптикомеханические компоненты</t>
  </si>
  <si>
    <t>Федоров</t>
  </si>
  <si>
    <t>Командировка (Черкасова-июнь)</t>
  </si>
  <si>
    <t>Командировка (Федоров, Немова-июль)</t>
  </si>
  <si>
    <t>ОКПД (11 знаков)</t>
  </si>
  <si>
    <t>КОДЫ</t>
  </si>
  <si>
    <t>№</t>
  </si>
  <si>
    <t>ПРИМЕР</t>
  </si>
  <si>
    <t>ИТОГО</t>
  </si>
  <si>
    <t>в том числе :</t>
  </si>
  <si>
    <t>Перечень планируемых расходов на приобретение товаров, работ, услуг</t>
  </si>
  <si>
    <t>Образец</t>
  </si>
  <si>
    <t>Сумма всего (тыс.руб.)</t>
  </si>
  <si>
    <t>на 2015 год</t>
  </si>
  <si>
    <t>Приложение № 3</t>
  </si>
  <si>
    <t>Инциатор закупки</t>
  </si>
  <si>
    <t>__________________</t>
  </si>
  <si>
    <t>_______</t>
  </si>
  <si>
    <t>Ф.И.О.</t>
  </si>
  <si>
    <t>Подразделение</t>
  </si>
  <si>
    <t xml:space="preserve">     Дата</t>
  </si>
  <si>
    <t>__________</t>
  </si>
  <si>
    <t>Шестакоов</t>
  </si>
  <si>
    <t>200.0</t>
  </si>
  <si>
    <t>услуги сторонних транспортных организаций</t>
  </si>
  <si>
    <t xml:space="preserve">  200.0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</si>
</sst>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Symbol"/>
      <family val="1"/>
      <charset val="2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43" fontId="0" fillId="0" borderId="1" xfId="0" applyNumberFormat="1" applyBorder="1" applyAlignment="1">
      <alignment vertical="center" wrapText="1"/>
    </xf>
    <xf numFmtId="43" fontId="0" fillId="0" borderId="0" xfId="0" applyNumberFormat="1" applyAlignment="1">
      <alignment vertical="center" wrapText="1"/>
    </xf>
    <xf numFmtId="43" fontId="1" fillId="0" borderId="1" xfId="0" applyNumberFormat="1" applyFont="1" applyBorder="1" applyAlignment="1">
      <alignment vertical="center" wrapText="1"/>
    </xf>
    <xf numFmtId="43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vertical="center" wrapText="1"/>
    </xf>
    <xf numFmtId="43" fontId="1" fillId="0" borderId="7" xfId="0" applyNumberFormat="1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11" xfId="0" applyFont="1" applyFill="1" applyBorder="1"/>
    <xf numFmtId="0" fontId="2" fillId="0" borderId="13" xfId="0" applyFont="1" applyBorder="1"/>
    <xf numFmtId="0" fontId="2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43" fontId="0" fillId="3" borderId="1" xfId="0" applyNumberForma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43" fontId="1" fillId="3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top" wrapText="1"/>
    </xf>
    <xf numFmtId="0" fontId="1" fillId="0" borderId="6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1" fillId="0" borderId="0" xfId="0" applyFont="1" applyAlignment="1">
      <alignment vertical="center" wrapText="1"/>
    </xf>
    <xf numFmtId="0" fontId="0" fillId="4" borderId="6" xfId="0" applyFill="1" applyBorder="1" applyAlignment="1">
      <alignment vertical="center" wrapText="1"/>
    </xf>
    <xf numFmtId="43" fontId="0" fillId="4" borderId="1" xfId="0" applyNumberForma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3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3" fontId="7" fillId="0" borderId="1" xfId="0" applyNumberFormat="1" applyFont="1" applyBorder="1" applyAlignment="1">
      <alignment vertical="center" wrapText="1"/>
    </xf>
    <xf numFmtId="43" fontId="6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top" wrapText="1"/>
    </xf>
    <xf numFmtId="0" fontId="6" fillId="0" borderId="0" xfId="0" applyFont="1" applyAlignment="1">
      <alignment vertical="center" wrapText="1"/>
    </xf>
    <xf numFmtId="43" fontId="10" fillId="5" borderId="17" xfId="0" applyNumberFormat="1" applyFont="1" applyFill="1" applyBorder="1" applyAlignment="1">
      <alignment vertical="center" wrapText="1"/>
    </xf>
    <xf numFmtId="43" fontId="9" fillId="5" borderId="17" xfId="0" applyNumberFormat="1" applyFont="1" applyFill="1" applyBorder="1" applyAlignment="1">
      <alignment vertical="center" wrapText="1"/>
    </xf>
    <xf numFmtId="43" fontId="9" fillId="5" borderId="18" xfId="0" applyNumberFormat="1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43" fontId="1" fillId="5" borderId="1" xfId="0" applyNumberFormat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3" fontId="10" fillId="0" borderId="14" xfId="0" applyNumberFormat="1" applyFont="1" applyBorder="1" applyAlignment="1">
      <alignment vertical="center" wrapText="1"/>
    </xf>
    <xf numFmtId="43" fontId="9" fillId="0" borderId="14" xfId="0" applyNumberFormat="1" applyFont="1" applyBorder="1" applyAlignment="1">
      <alignment vertical="center" wrapText="1"/>
    </xf>
    <xf numFmtId="0" fontId="11" fillId="6" borderId="0" xfId="0" applyFont="1" applyFill="1" applyAlignment="1">
      <alignment vertical="center" wrapText="1"/>
    </xf>
    <xf numFmtId="43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3" fontId="0" fillId="0" borderId="0" xfId="0" applyNumberFormat="1" applyAlignment="1">
      <alignment vertical="center"/>
    </xf>
    <xf numFmtId="43" fontId="1" fillId="0" borderId="0" xfId="0" applyNumberFormat="1" applyFont="1" applyAlignment="1">
      <alignment vertical="center"/>
    </xf>
    <xf numFmtId="43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1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3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1"/>
  <sheetViews>
    <sheetView tabSelected="1" workbookViewId="0">
      <selection activeCell="K32" sqref="A1:K32"/>
    </sheetView>
  </sheetViews>
  <sheetFormatPr defaultRowHeight="15" x14ac:dyDescent="0.25"/>
  <cols>
    <col min="1" max="1" width="9.140625" style="4"/>
    <col min="2" max="2" width="6.5703125" style="4" customWidth="1"/>
    <col min="3" max="3" width="13.85546875" style="4" customWidth="1"/>
    <col min="4" max="4" width="19.5703125" style="10" customWidth="1"/>
    <col min="5" max="5" width="8.140625" style="1" customWidth="1"/>
    <col min="6" max="6" width="17.85546875" style="4" customWidth="1"/>
    <col min="7" max="7" width="19.28515625" style="9" customWidth="1"/>
    <col min="8" max="8" width="12.7109375" style="7" customWidth="1"/>
    <col min="9" max="9" width="11.5703125" style="7" customWidth="1"/>
    <col min="10" max="10" width="11" style="7" customWidth="1"/>
    <col min="11" max="11" width="10.28515625" style="7" customWidth="1"/>
    <col min="12" max="12" width="30.140625" style="35" hidden="1" customWidth="1"/>
    <col min="13" max="13" width="0" style="4" hidden="1" customWidth="1"/>
    <col min="14" max="14" width="11.5703125" style="4" customWidth="1"/>
    <col min="15" max="16384" width="9.140625" style="4"/>
  </cols>
  <sheetData>
    <row r="1" spans="1:13" ht="39" customHeight="1" x14ac:dyDescent="0.25">
      <c r="A1" s="89" t="s">
        <v>447</v>
      </c>
      <c r="C1" s="91" t="s">
        <v>446</v>
      </c>
      <c r="D1" s="92"/>
      <c r="E1" s="92"/>
      <c r="F1" s="93"/>
      <c r="G1" s="90"/>
      <c r="H1" s="90" t="s">
        <v>449</v>
      </c>
      <c r="I1" s="94"/>
      <c r="J1" s="95" t="s">
        <v>450</v>
      </c>
      <c r="K1" s="95"/>
    </row>
    <row r="2" spans="1:13" s="1" customFormat="1" ht="15" customHeight="1" x14ac:dyDescent="0.25">
      <c r="B2" s="97" t="s">
        <v>442</v>
      </c>
      <c r="C2" s="97" t="s">
        <v>0</v>
      </c>
      <c r="D2" s="97" t="s">
        <v>1</v>
      </c>
      <c r="E2" s="97" t="s">
        <v>441</v>
      </c>
      <c r="F2" s="97"/>
      <c r="G2" s="96" t="s">
        <v>448</v>
      </c>
      <c r="H2" s="96" t="s">
        <v>445</v>
      </c>
      <c r="I2" s="96"/>
      <c r="J2" s="96"/>
      <c r="K2" s="96"/>
      <c r="L2" s="34"/>
    </row>
    <row r="3" spans="1:13" s="1" customFormat="1" ht="36" customHeight="1" x14ac:dyDescent="0.25">
      <c r="B3" s="97"/>
      <c r="C3" s="97"/>
      <c r="D3" s="97"/>
      <c r="E3" s="82" t="s">
        <v>67</v>
      </c>
      <c r="F3" s="82" t="s">
        <v>440</v>
      </c>
      <c r="G3" s="96"/>
      <c r="H3" s="83" t="s">
        <v>5</v>
      </c>
      <c r="I3" s="83" t="s">
        <v>6</v>
      </c>
      <c r="J3" s="83" t="s">
        <v>7</v>
      </c>
      <c r="K3" s="83" t="s">
        <v>8</v>
      </c>
      <c r="L3" s="34"/>
    </row>
    <row r="4" spans="1:13" s="1" customFormat="1" ht="21.75" customHeight="1" x14ac:dyDescent="0.25">
      <c r="B4" s="82"/>
      <c r="C4" s="82"/>
      <c r="D4" s="82"/>
      <c r="E4" s="82"/>
      <c r="F4" s="82"/>
      <c r="G4" s="83"/>
      <c r="H4" s="83"/>
      <c r="I4" s="83"/>
      <c r="J4" s="83"/>
      <c r="K4" s="83"/>
      <c r="L4" s="34"/>
    </row>
    <row r="5" spans="1:13" ht="45" x14ac:dyDescent="0.25">
      <c r="A5" s="78" t="s">
        <v>443</v>
      </c>
      <c r="B5" s="72">
        <v>1</v>
      </c>
      <c r="C5" s="72" t="s">
        <v>458</v>
      </c>
      <c r="D5" s="73" t="s">
        <v>460</v>
      </c>
      <c r="E5" s="74">
        <v>226</v>
      </c>
      <c r="F5" s="72"/>
      <c r="G5" s="75">
        <v>800</v>
      </c>
      <c r="H5" s="76">
        <v>200</v>
      </c>
      <c r="I5" s="76">
        <v>200</v>
      </c>
      <c r="J5" s="76" t="s">
        <v>459</v>
      </c>
      <c r="K5" s="76" t="s">
        <v>459</v>
      </c>
      <c r="L5" s="77"/>
      <c r="M5" s="78"/>
    </row>
    <row r="6" spans="1:13" x14ac:dyDescent="0.25">
      <c r="B6" s="72">
        <v>2</v>
      </c>
      <c r="C6" s="3"/>
      <c r="D6" s="70"/>
      <c r="E6" s="2"/>
      <c r="F6" s="3"/>
      <c r="G6" s="8"/>
      <c r="H6" s="6"/>
      <c r="I6" s="6"/>
      <c r="J6" s="6"/>
      <c r="K6" s="6"/>
      <c r="L6" s="36"/>
    </row>
    <row r="7" spans="1:13" x14ac:dyDescent="0.25">
      <c r="B7" s="72">
        <v>3</v>
      </c>
      <c r="C7" s="3"/>
      <c r="D7" s="70"/>
      <c r="E7" s="2"/>
      <c r="F7" s="3"/>
      <c r="G7" s="8"/>
      <c r="H7" s="6"/>
      <c r="I7" s="6"/>
      <c r="J7" s="6"/>
      <c r="K7" s="6"/>
      <c r="L7" s="36"/>
    </row>
    <row r="8" spans="1:13" x14ac:dyDescent="0.25">
      <c r="B8" s="72">
        <v>4</v>
      </c>
      <c r="C8" s="3"/>
      <c r="D8" s="70"/>
      <c r="E8" s="2"/>
      <c r="F8" s="3"/>
      <c r="G8" s="8"/>
      <c r="H8" s="6"/>
      <c r="I8" s="6"/>
      <c r="J8" s="6"/>
      <c r="K8" s="6"/>
      <c r="L8" s="36"/>
    </row>
    <row r="9" spans="1:13" x14ac:dyDescent="0.25">
      <c r="B9" s="72">
        <v>5</v>
      </c>
      <c r="C9" s="3"/>
      <c r="D9" s="70"/>
      <c r="E9" s="2"/>
      <c r="F9" s="3"/>
      <c r="G9" s="8"/>
      <c r="H9" s="6"/>
      <c r="I9" s="6"/>
      <c r="J9" s="6"/>
      <c r="K9" s="6"/>
      <c r="L9" s="36"/>
    </row>
    <row r="10" spans="1:13" x14ac:dyDescent="0.25">
      <c r="B10" s="3"/>
      <c r="C10" s="3"/>
      <c r="D10" s="70"/>
      <c r="E10" s="2"/>
      <c r="F10" s="3"/>
      <c r="G10" s="8"/>
      <c r="H10" s="6"/>
      <c r="I10" s="6"/>
      <c r="J10" s="6"/>
      <c r="K10" s="6"/>
      <c r="L10" s="36"/>
    </row>
    <row r="11" spans="1:13" x14ac:dyDescent="0.25">
      <c r="B11" s="3"/>
      <c r="C11" s="3"/>
      <c r="D11" s="70"/>
      <c r="E11" s="2"/>
      <c r="F11" s="3"/>
      <c r="G11" s="8"/>
      <c r="H11" s="6"/>
      <c r="I11" s="6"/>
      <c r="J11" s="6"/>
      <c r="K11" s="6"/>
      <c r="L11" s="36"/>
    </row>
    <row r="12" spans="1:13" x14ac:dyDescent="0.25">
      <c r="B12" s="3"/>
      <c r="C12" s="3"/>
      <c r="D12" s="70"/>
      <c r="E12" s="2"/>
      <c r="F12" s="3"/>
      <c r="G12" s="8"/>
      <c r="H12" s="6"/>
      <c r="I12" s="6"/>
      <c r="J12" s="6"/>
      <c r="K12" s="6"/>
      <c r="L12" s="36"/>
    </row>
    <row r="13" spans="1:13" x14ac:dyDescent="0.25">
      <c r="B13" s="3"/>
      <c r="C13" s="3"/>
      <c r="D13" s="70"/>
      <c r="E13" s="2"/>
      <c r="F13" s="3"/>
      <c r="G13" s="8"/>
      <c r="H13" s="6"/>
      <c r="I13" s="6"/>
      <c r="J13" s="6"/>
      <c r="K13" s="6"/>
      <c r="L13" s="36"/>
    </row>
    <row r="14" spans="1:13" x14ac:dyDescent="0.25">
      <c r="B14" s="3"/>
      <c r="C14" s="3"/>
      <c r="D14" s="70"/>
      <c r="E14" s="2"/>
      <c r="F14" s="3"/>
      <c r="G14" s="8"/>
      <c r="H14" s="6"/>
      <c r="I14" s="6"/>
      <c r="J14" s="6"/>
      <c r="K14" s="6"/>
      <c r="L14" s="36"/>
    </row>
    <row r="15" spans="1:13" x14ac:dyDescent="0.25">
      <c r="B15" s="3"/>
      <c r="C15" s="3"/>
      <c r="D15" s="70"/>
      <c r="E15" s="2"/>
      <c r="F15" s="3"/>
      <c r="G15" s="8"/>
      <c r="H15" s="6"/>
      <c r="I15" s="6"/>
      <c r="J15" s="6"/>
      <c r="K15" s="6"/>
      <c r="L15" s="36"/>
    </row>
    <row r="16" spans="1:13" x14ac:dyDescent="0.25">
      <c r="B16" s="3"/>
      <c r="C16" s="3"/>
      <c r="D16" s="70"/>
      <c r="E16" s="2"/>
      <c r="F16" s="3"/>
      <c r="G16" s="8"/>
      <c r="H16" s="6"/>
      <c r="I16" s="6"/>
      <c r="J16" s="6"/>
      <c r="K16" s="6"/>
      <c r="L16" s="36"/>
    </row>
    <row r="17" spans="2:12" x14ac:dyDescent="0.25">
      <c r="B17" s="3"/>
      <c r="C17" s="3"/>
      <c r="D17" s="70"/>
      <c r="E17" s="2"/>
      <c r="F17" s="3"/>
      <c r="G17" s="8"/>
      <c r="H17" s="6"/>
      <c r="I17" s="6"/>
      <c r="J17" s="6"/>
      <c r="K17" s="6"/>
      <c r="L17" s="36"/>
    </row>
    <row r="18" spans="2:12" x14ac:dyDescent="0.25">
      <c r="B18" s="3"/>
      <c r="C18" s="3"/>
      <c r="D18" s="70"/>
      <c r="E18" s="2"/>
      <c r="F18" s="3"/>
      <c r="G18" s="8"/>
      <c r="H18" s="6"/>
      <c r="I18" s="6"/>
      <c r="J18" s="6"/>
      <c r="K18" s="6"/>
      <c r="L18" s="36"/>
    </row>
    <row r="19" spans="2:12" x14ac:dyDescent="0.25">
      <c r="B19" s="3"/>
      <c r="C19" s="3"/>
      <c r="D19" s="70"/>
      <c r="E19" s="2"/>
      <c r="F19" s="3"/>
      <c r="G19" s="8"/>
      <c r="H19" s="6"/>
      <c r="I19" s="6"/>
      <c r="J19" s="6"/>
      <c r="K19" s="6"/>
      <c r="L19" s="36"/>
    </row>
    <row r="20" spans="2:12" x14ac:dyDescent="0.25">
      <c r="B20" s="3"/>
      <c r="C20" s="3"/>
      <c r="D20" s="70"/>
      <c r="E20" s="2"/>
      <c r="F20" s="3"/>
      <c r="G20" s="8"/>
      <c r="H20" s="6"/>
      <c r="I20" s="6"/>
      <c r="J20" s="6"/>
      <c r="K20" s="6"/>
      <c r="L20" s="36"/>
    </row>
    <row r="21" spans="2:12" x14ac:dyDescent="0.25">
      <c r="B21" s="3"/>
      <c r="C21" s="3"/>
      <c r="D21" s="70"/>
      <c r="E21" s="2"/>
      <c r="F21" s="3"/>
      <c r="G21" s="8"/>
      <c r="H21" s="6"/>
      <c r="I21" s="6"/>
      <c r="J21" s="6"/>
      <c r="K21" s="6"/>
      <c r="L21" s="36"/>
    </row>
    <row r="22" spans="2:12" x14ac:dyDescent="0.25">
      <c r="B22" s="3"/>
      <c r="C22" s="3"/>
      <c r="D22" s="70"/>
      <c r="E22" s="2"/>
      <c r="F22" s="3"/>
      <c r="G22" s="8"/>
      <c r="H22" s="6"/>
      <c r="I22" s="6"/>
      <c r="J22" s="6"/>
      <c r="K22" s="6"/>
      <c r="L22" s="36"/>
    </row>
    <row r="23" spans="2:12" x14ac:dyDescent="0.25">
      <c r="B23" s="3"/>
      <c r="C23" s="3"/>
      <c r="D23" s="70"/>
      <c r="E23" s="2"/>
      <c r="F23" s="3"/>
      <c r="G23" s="8"/>
      <c r="H23" s="6"/>
      <c r="I23" s="6"/>
      <c r="J23" s="6"/>
      <c r="K23" s="6"/>
      <c r="L23" s="36"/>
    </row>
    <row r="24" spans="2:12" x14ac:dyDescent="0.25">
      <c r="B24" s="3"/>
      <c r="C24" s="3"/>
      <c r="D24" s="70"/>
      <c r="E24" s="2"/>
      <c r="F24" s="3"/>
      <c r="G24" s="8"/>
      <c r="H24" s="6"/>
      <c r="I24" s="6"/>
      <c r="J24" s="6"/>
      <c r="K24" s="6"/>
      <c r="L24" s="36"/>
    </row>
    <row r="25" spans="2:12" ht="16.5" thickBot="1" x14ac:dyDescent="0.3">
      <c r="B25" s="84"/>
      <c r="C25" s="84"/>
      <c r="D25" s="85"/>
      <c r="E25" s="86"/>
      <c r="F25" s="84"/>
      <c r="G25" s="87"/>
      <c r="H25" s="88"/>
      <c r="I25" s="88"/>
      <c r="J25" s="88"/>
      <c r="K25" s="88"/>
      <c r="L25" s="36"/>
    </row>
    <row r="26" spans="2:12" ht="16.5" thickBot="1" x14ac:dyDescent="0.3">
      <c r="B26" s="98" t="s">
        <v>444</v>
      </c>
      <c r="C26" s="99"/>
      <c r="D26" s="99"/>
      <c r="E26" s="99"/>
      <c r="F26" s="100"/>
      <c r="G26" s="79">
        <f>SUM(G5:G25)</f>
        <v>800</v>
      </c>
      <c r="H26" s="80">
        <f>SUM(H5:H25)</f>
        <v>200</v>
      </c>
      <c r="I26" s="80">
        <f>SUM(I5:I25)</f>
        <v>200</v>
      </c>
      <c r="J26" s="80">
        <v>200</v>
      </c>
      <c r="K26" s="81" t="s">
        <v>461</v>
      </c>
      <c r="L26" s="71"/>
    </row>
    <row r="27" spans="2:12" x14ac:dyDescent="0.25">
      <c r="L27" s="36"/>
    </row>
    <row r="28" spans="2:12" x14ac:dyDescent="0.25">
      <c r="L28" s="36"/>
    </row>
    <row r="29" spans="2:12" ht="30" x14ac:dyDescent="0.25">
      <c r="C29" s="59" t="s">
        <v>451</v>
      </c>
      <c r="D29" s="10" t="s">
        <v>452</v>
      </c>
      <c r="E29" s="1" t="s">
        <v>453</v>
      </c>
      <c r="F29" s="59" t="s">
        <v>455</v>
      </c>
      <c r="G29" s="9" t="s">
        <v>452</v>
      </c>
      <c r="H29" s="9"/>
      <c r="I29" s="9" t="s">
        <v>456</v>
      </c>
      <c r="J29" s="7" t="s">
        <v>457</v>
      </c>
      <c r="L29" s="36"/>
    </row>
    <row r="30" spans="2:12" x14ac:dyDescent="0.25">
      <c r="D30" s="10" t="s">
        <v>454</v>
      </c>
      <c r="L30" s="36"/>
    </row>
    <row r="31" spans="2:12" x14ac:dyDescent="0.25">
      <c r="L31" s="36"/>
    </row>
    <row r="32" spans="2:12" x14ac:dyDescent="0.25">
      <c r="L32" s="36"/>
    </row>
    <row r="33" spans="12:12" x14ac:dyDescent="0.25">
      <c r="L33" s="36"/>
    </row>
    <row r="34" spans="12:12" x14ac:dyDescent="0.25">
      <c r="L34" s="36"/>
    </row>
    <row r="35" spans="12:12" x14ac:dyDescent="0.25">
      <c r="L35" s="36"/>
    </row>
    <row r="36" spans="12:12" x14ac:dyDescent="0.25">
      <c r="L36" s="36"/>
    </row>
    <row r="37" spans="12:12" x14ac:dyDescent="0.25">
      <c r="L37" s="36"/>
    </row>
    <row r="38" spans="12:12" x14ac:dyDescent="0.25">
      <c r="L38" s="36"/>
    </row>
    <row r="39" spans="12:12" x14ac:dyDescent="0.25">
      <c r="L39" s="36"/>
    </row>
    <row r="40" spans="12:12" x14ac:dyDescent="0.25">
      <c r="L40" s="36"/>
    </row>
    <row r="41" spans="12:12" x14ac:dyDescent="0.25">
      <c r="L41" s="36"/>
    </row>
    <row r="42" spans="12:12" x14ac:dyDescent="0.25">
      <c r="L42" s="36"/>
    </row>
    <row r="43" spans="12:12" x14ac:dyDescent="0.25">
      <c r="L43" s="36"/>
    </row>
    <row r="44" spans="12:12" x14ac:dyDescent="0.25">
      <c r="L44" s="36"/>
    </row>
    <row r="45" spans="12:12" x14ac:dyDescent="0.25">
      <c r="L45" s="36"/>
    </row>
    <row r="46" spans="12:12" x14ac:dyDescent="0.25">
      <c r="L46" s="36"/>
    </row>
    <row r="47" spans="12:12" x14ac:dyDescent="0.25">
      <c r="L47" s="36"/>
    </row>
    <row r="48" spans="12:12" x14ac:dyDescent="0.25">
      <c r="L48" s="36"/>
    </row>
    <row r="49" spans="12:12" x14ac:dyDescent="0.25">
      <c r="L49" s="36"/>
    </row>
    <row r="50" spans="12:12" x14ac:dyDescent="0.25">
      <c r="L50" s="36"/>
    </row>
    <row r="51" spans="12:12" x14ac:dyDescent="0.25">
      <c r="L51" s="36"/>
    </row>
    <row r="52" spans="12:12" x14ac:dyDescent="0.25">
      <c r="L52" s="36" t="s">
        <v>58</v>
      </c>
    </row>
    <row r="53" spans="12:12" x14ac:dyDescent="0.25">
      <c r="L53" s="36"/>
    </row>
    <row r="54" spans="12:12" x14ac:dyDescent="0.25">
      <c r="L54" s="36"/>
    </row>
    <row r="55" spans="12:12" x14ac:dyDescent="0.25">
      <c r="L55" s="36"/>
    </row>
    <row r="56" spans="12:12" x14ac:dyDescent="0.25">
      <c r="L56" s="36"/>
    </row>
    <row r="57" spans="12:12" x14ac:dyDescent="0.25">
      <c r="L57" s="36"/>
    </row>
    <row r="58" spans="12:12" x14ac:dyDescent="0.25">
      <c r="L58" s="36"/>
    </row>
    <row r="59" spans="12:12" x14ac:dyDescent="0.25">
      <c r="L59" s="36"/>
    </row>
    <row r="60" spans="12:12" x14ac:dyDescent="0.25">
      <c r="L60" s="36"/>
    </row>
    <row r="61" spans="12:12" x14ac:dyDescent="0.25">
      <c r="L61" s="36"/>
    </row>
    <row r="62" spans="12:12" x14ac:dyDescent="0.25">
      <c r="L62" s="36"/>
    </row>
    <row r="63" spans="12:12" x14ac:dyDescent="0.25">
      <c r="L63" s="36"/>
    </row>
    <row r="64" spans="12:12" x14ac:dyDescent="0.25">
      <c r="L64" s="36"/>
    </row>
    <row r="65" spans="12:12" x14ac:dyDescent="0.25">
      <c r="L65" s="36"/>
    </row>
    <row r="66" spans="12:12" x14ac:dyDescent="0.25">
      <c r="L66" s="36"/>
    </row>
    <row r="67" spans="12:12" x14ac:dyDescent="0.25">
      <c r="L67" s="36"/>
    </row>
    <row r="68" spans="12:12" x14ac:dyDescent="0.25">
      <c r="L68" s="36"/>
    </row>
    <row r="69" spans="12:12" x14ac:dyDescent="0.25">
      <c r="L69" s="36"/>
    </row>
    <row r="70" spans="12:12" x14ac:dyDescent="0.25">
      <c r="L70" s="36"/>
    </row>
    <row r="71" spans="12:12" x14ac:dyDescent="0.25">
      <c r="L71" s="36"/>
    </row>
    <row r="72" spans="12:12" x14ac:dyDescent="0.25">
      <c r="L72" s="36"/>
    </row>
    <row r="73" spans="12:12" x14ac:dyDescent="0.25">
      <c r="L73" s="36"/>
    </row>
    <row r="74" spans="12:12" x14ac:dyDescent="0.25">
      <c r="L74" s="36"/>
    </row>
    <row r="75" spans="12:12" x14ac:dyDescent="0.25">
      <c r="L75" s="36"/>
    </row>
    <row r="76" spans="12:12" x14ac:dyDescent="0.25">
      <c r="L76" s="36"/>
    </row>
    <row r="77" spans="12:12" x14ac:dyDescent="0.25">
      <c r="L77" s="36"/>
    </row>
    <row r="78" spans="12:12" x14ac:dyDescent="0.25">
      <c r="L78" s="36"/>
    </row>
    <row r="79" spans="12:12" x14ac:dyDescent="0.25">
      <c r="L79" s="36"/>
    </row>
    <row r="80" spans="12:12" x14ac:dyDescent="0.25">
      <c r="L80" s="36"/>
    </row>
    <row r="81" spans="12:12" x14ac:dyDescent="0.25">
      <c r="L81" s="36"/>
    </row>
    <row r="82" spans="12:12" x14ac:dyDescent="0.25">
      <c r="L82" s="36"/>
    </row>
    <row r="83" spans="12:12" x14ac:dyDescent="0.25">
      <c r="L83" s="36"/>
    </row>
    <row r="84" spans="12:12" x14ac:dyDescent="0.25">
      <c r="L84" s="36"/>
    </row>
    <row r="85" spans="12:12" x14ac:dyDescent="0.25">
      <c r="L85" s="36"/>
    </row>
    <row r="86" spans="12:12" x14ac:dyDescent="0.25">
      <c r="L86" s="36"/>
    </row>
    <row r="87" spans="12:12" x14ac:dyDescent="0.25">
      <c r="L87" s="36"/>
    </row>
    <row r="88" spans="12:12" x14ac:dyDescent="0.25">
      <c r="L88" s="36"/>
    </row>
    <row r="89" spans="12:12" x14ac:dyDescent="0.25">
      <c r="L89" s="36"/>
    </row>
    <row r="90" spans="12:12" x14ac:dyDescent="0.25">
      <c r="L90" s="36"/>
    </row>
    <row r="91" spans="12:12" x14ac:dyDescent="0.25">
      <c r="L91" s="36"/>
    </row>
    <row r="92" spans="12:12" x14ac:dyDescent="0.25">
      <c r="L92" s="36"/>
    </row>
    <row r="93" spans="12:12" x14ac:dyDescent="0.25">
      <c r="L93" s="36"/>
    </row>
    <row r="94" spans="12:12" x14ac:dyDescent="0.25">
      <c r="L94" s="36"/>
    </row>
    <row r="95" spans="12:12" x14ac:dyDescent="0.25">
      <c r="L95" s="36"/>
    </row>
    <row r="96" spans="12:12" x14ac:dyDescent="0.25">
      <c r="L96" s="36"/>
    </row>
    <row r="97" spans="12:12" x14ac:dyDescent="0.25">
      <c r="L97" s="36" t="s">
        <v>99</v>
      </c>
    </row>
    <row r="98" spans="12:12" x14ac:dyDescent="0.25">
      <c r="L98" s="36" t="s">
        <v>229</v>
      </c>
    </row>
    <row r="99" spans="12:12" x14ac:dyDescent="0.25">
      <c r="L99" s="36" t="s">
        <v>229</v>
      </c>
    </row>
    <row r="100" spans="12:12" x14ac:dyDescent="0.25">
      <c r="L100" s="36" t="s">
        <v>230</v>
      </c>
    </row>
    <row r="101" spans="12:12" x14ac:dyDescent="0.25">
      <c r="L101" s="36" t="s">
        <v>229</v>
      </c>
    </row>
    <row r="102" spans="12:12" x14ac:dyDescent="0.25">
      <c r="L102" s="36" t="s">
        <v>229</v>
      </c>
    </row>
    <row r="103" spans="12:12" ht="24" x14ac:dyDescent="0.25">
      <c r="L103" s="36" t="s">
        <v>231</v>
      </c>
    </row>
    <row r="104" spans="12:12" x14ac:dyDescent="0.25">
      <c r="L104" s="36" t="s">
        <v>232</v>
      </c>
    </row>
    <row r="105" spans="12:12" x14ac:dyDescent="0.25">
      <c r="L105" s="36" t="s">
        <v>19</v>
      </c>
    </row>
    <row r="106" spans="12:12" x14ac:dyDescent="0.25">
      <c r="L106" s="36" t="s">
        <v>99</v>
      </c>
    </row>
    <row r="107" spans="12:12" x14ac:dyDescent="0.25">
      <c r="L107" s="36" t="s">
        <v>99</v>
      </c>
    </row>
    <row r="108" spans="12:12" x14ac:dyDescent="0.25">
      <c r="L108" s="36" t="s">
        <v>233</v>
      </c>
    </row>
    <row r="109" spans="12:12" x14ac:dyDescent="0.25">
      <c r="L109" s="36" t="s">
        <v>233</v>
      </c>
    </row>
    <row r="110" spans="12:12" x14ac:dyDescent="0.25">
      <c r="L110" s="36" t="s">
        <v>233</v>
      </c>
    </row>
    <row r="111" spans="12:12" x14ac:dyDescent="0.25">
      <c r="L111" s="36" t="s">
        <v>234</v>
      </c>
    </row>
    <row r="112" spans="12:12" x14ac:dyDescent="0.25">
      <c r="L112" s="36" t="s">
        <v>234</v>
      </c>
    </row>
    <row r="113" spans="12:12" x14ac:dyDescent="0.25">
      <c r="L113" s="36" t="s">
        <v>235</v>
      </c>
    </row>
    <row r="114" spans="12:12" ht="24" x14ac:dyDescent="0.25">
      <c r="L114" s="36" t="s">
        <v>236</v>
      </c>
    </row>
    <row r="115" spans="12:12" x14ac:dyDescent="0.25">
      <c r="L115" s="36" t="s">
        <v>237</v>
      </c>
    </row>
    <row r="116" spans="12:12" x14ac:dyDescent="0.25">
      <c r="L116" s="36" t="s">
        <v>238</v>
      </c>
    </row>
    <row r="117" spans="12:12" x14ac:dyDescent="0.25">
      <c r="L117" s="36" t="s">
        <v>238</v>
      </c>
    </row>
    <row r="118" spans="12:12" x14ac:dyDescent="0.25">
      <c r="L118" s="36" t="s">
        <v>238</v>
      </c>
    </row>
    <row r="119" spans="12:12" x14ac:dyDescent="0.25">
      <c r="L119" s="36" t="s">
        <v>238</v>
      </c>
    </row>
    <row r="120" spans="12:12" x14ac:dyDescent="0.25">
      <c r="L120" s="36" t="s">
        <v>238</v>
      </c>
    </row>
    <row r="121" spans="12:12" x14ac:dyDescent="0.25">
      <c r="L121" s="36" t="s">
        <v>99</v>
      </c>
    </row>
    <row r="122" spans="12:12" ht="24" x14ac:dyDescent="0.25">
      <c r="L122" s="36" t="s">
        <v>239</v>
      </c>
    </row>
    <row r="123" spans="12:12" x14ac:dyDescent="0.25">
      <c r="L123" s="36" t="s">
        <v>234</v>
      </c>
    </row>
    <row r="124" spans="12:12" x14ac:dyDescent="0.25">
      <c r="L124" s="36" t="s">
        <v>193</v>
      </c>
    </row>
    <row r="125" spans="12:12" x14ac:dyDescent="0.25">
      <c r="L125" s="36"/>
    </row>
    <row r="126" spans="12:12" x14ac:dyDescent="0.25">
      <c r="L126" s="36"/>
    </row>
    <row r="127" spans="12:12" x14ac:dyDescent="0.25">
      <c r="L127" s="36"/>
    </row>
    <row r="128" spans="12:12" x14ac:dyDescent="0.25">
      <c r="L128" s="36"/>
    </row>
    <row r="129" spans="12:12" x14ac:dyDescent="0.25">
      <c r="L129" s="36"/>
    </row>
    <row r="130" spans="12:12" x14ac:dyDescent="0.25">
      <c r="L130" s="36"/>
    </row>
    <row r="131" spans="12:12" x14ac:dyDescent="0.25">
      <c r="L131" s="36"/>
    </row>
    <row r="132" spans="12:12" x14ac:dyDescent="0.25">
      <c r="L132" s="36"/>
    </row>
    <row r="133" spans="12:12" x14ac:dyDescent="0.25">
      <c r="L133" s="36"/>
    </row>
    <row r="134" spans="12:12" x14ac:dyDescent="0.25">
      <c r="L134" s="36"/>
    </row>
    <row r="135" spans="12:12" x14ac:dyDescent="0.25">
      <c r="L135" s="36"/>
    </row>
    <row r="136" spans="12:12" x14ac:dyDescent="0.25">
      <c r="L136" s="36"/>
    </row>
    <row r="137" spans="12:12" x14ac:dyDescent="0.25">
      <c r="L137" s="36"/>
    </row>
    <row r="138" spans="12:12" x14ac:dyDescent="0.25">
      <c r="L138" s="36"/>
    </row>
    <row r="139" spans="12:12" x14ac:dyDescent="0.25">
      <c r="L139" s="36"/>
    </row>
    <row r="140" spans="12:12" x14ac:dyDescent="0.25">
      <c r="L140" s="36"/>
    </row>
    <row r="141" spans="12:12" x14ac:dyDescent="0.25">
      <c r="L141" s="36"/>
    </row>
    <row r="142" spans="12:12" x14ac:dyDescent="0.25">
      <c r="L142" s="36"/>
    </row>
    <row r="143" spans="12:12" x14ac:dyDescent="0.25">
      <c r="L143" s="36"/>
    </row>
    <row r="144" spans="12:12" x14ac:dyDescent="0.25">
      <c r="L144" s="36"/>
    </row>
    <row r="145" spans="12:12" x14ac:dyDescent="0.25">
      <c r="L145" s="36"/>
    </row>
    <row r="146" spans="12:12" x14ac:dyDescent="0.25">
      <c r="L146" s="36"/>
    </row>
    <row r="147" spans="12:12" x14ac:dyDescent="0.25">
      <c r="L147" s="36"/>
    </row>
    <row r="148" spans="12:12" x14ac:dyDescent="0.25">
      <c r="L148" s="36"/>
    </row>
    <row r="149" spans="12:12" x14ac:dyDescent="0.25">
      <c r="L149" s="36"/>
    </row>
    <row r="150" spans="12:12" x14ac:dyDescent="0.25">
      <c r="L150" s="36"/>
    </row>
    <row r="151" spans="12:12" x14ac:dyDescent="0.25">
      <c r="L151" s="36"/>
    </row>
    <row r="152" spans="12:12" x14ac:dyDescent="0.25">
      <c r="L152" s="36"/>
    </row>
    <row r="153" spans="12:12" x14ac:dyDescent="0.25">
      <c r="L153" s="36"/>
    </row>
    <row r="154" spans="12:12" x14ac:dyDescent="0.25">
      <c r="L154" s="36"/>
    </row>
    <row r="155" spans="12:12" x14ac:dyDescent="0.25">
      <c r="L155" s="36"/>
    </row>
    <row r="156" spans="12:12" x14ac:dyDescent="0.25">
      <c r="L156" s="36"/>
    </row>
    <row r="157" spans="12:12" x14ac:dyDescent="0.25">
      <c r="L157" s="36"/>
    </row>
    <row r="158" spans="12:12" x14ac:dyDescent="0.25">
      <c r="L158" s="36"/>
    </row>
    <row r="159" spans="12:12" x14ac:dyDescent="0.25">
      <c r="L159" s="36"/>
    </row>
    <row r="160" spans="12:12" x14ac:dyDescent="0.25">
      <c r="L160" s="36"/>
    </row>
    <row r="161" spans="12:13" x14ac:dyDescent="0.25">
      <c r="L161" s="36"/>
    </row>
    <row r="162" spans="12:13" x14ac:dyDescent="0.25">
      <c r="L162" s="36"/>
    </row>
    <row r="163" spans="12:13" x14ac:dyDescent="0.25">
      <c r="L163" s="36"/>
    </row>
    <row r="164" spans="12:13" x14ac:dyDescent="0.25">
      <c r="L164" s="36"/>
    </row>
    <row r="165" spans="12:13" x14ac:dyDescent="0.25">
      <c r="L165" s="36"/>
    </row>
    <row r="166" spans="12:13" x14ac:dyDescent="0.25">
      <c r="L166" s="36"/>
    </row>
    <row r="167" spans="12:13" x14ac:dyDescent="0.25">
      <c r="L167" s="36"/>
    </row>
    <row r="168" spans="12:13" x14ac:dyDescent="0.25">
      <c r="L168" s="36"/>
    </row>
    <row r="169" spans="12:13" x14ac:dyDescent="0.25">
      <c r="L169" s="36"/>
    </row>
    <row r="170" spans="12:13" x14ac:dyDescent="0.25">
      <c r="L170" s="36"/>
    </row>
    <row r="171" spans="12:13" x14ac:dyDescent="0.25">
      <c r="L171" s="36"/>
    </row>
    <row r="172" spans="12:13" x14ac:dyDescent="0.25">
      <c r="L172" s="36"/>
    </row>
    <row r="173" spans="12:13" x14ac:dyDescent="0.25">
      <c r="L173" s="36"/>
    </row>
    <row r="174" spans="12:13" x14ac:dyDescent="0.25">
      <c r="L174" s="36"/>
    </row>
    <row r="175" spans="12:13" x14ac:dyDescent="0.25">
      <c r="L175" s="36"/>
      <c r="M175" s="4" t="s">
        <v>186</v>
      </c>
    </row>
    <row r="176" spans="12:13" x14ac:dyDescent="0.25">
      <c r="L176" s="36"/>
    </row>
    <row r="177" spans="12:12" x14ac:dyDescent="0.25">
      <c r="L177" s="36"/>
    </row>
    <row r="178" spans="12:12" x14ac:dyDescent="0.25">
      <c r="L178" s="36"/>
    </row>
    <row r="179" spans="12:12" x14ac:dyDescent="0.25">
      <c r="L179" s="36"/>
    </row>
    <row r="180" spans="12:12" x14ac:dyDescent="0.25">
      <c r="L180" s="36"/>
    </row>
    <row r="181" spans="12:12" x14ac:dyDescent="0.25">
      <c r="L181" s="36"/>
    </row>
    <row r="182" spans="12:12" x14ac:dyDescent="0.25">
      <c r="L182" s="36"/>
    </row>
    <row r="183" spans="12:12" x14ac:dyDescent="0.25">
      <c r="L183" s="36"/>
    </row>
    <row r="184" spans="12:12" x14ac:dyDescent="0.25">
      <c r="L184" s="36"/>
    </row>
    <row r="185" spans="12:12" x14ac:dyDescent="0.25">
      <c r="L185" s="36"/>
    </row>
    <row r="186" spans="12:12" x14ac:dyDescent="0.25">
      <c r="L186" s="36"/>
    </row>
    <row r="187" spans="12:12" x14ac:dyDescent="0.25">
      <c r="L187" s="36"/>
    </row>
    <row r="188" spans="12:12" x14ac:dyDescent="0.25">
      <c r="L188" s="36"/>
    </row>
    <row r="189" spans="12:12" x14ac:dyDescent="0.25">
      <c r="L189" s="36"/>
    </row>
    <row r="190" spans="12:12" x14ac:dyDescent="0.25">
      <c r="L190" s="36"/>
    </row>
    <row r="191" spans="12:12" x14ac:dyDescent="0.25">
      <c r="L191" s="36"/>
    </row>
    <row r="192" spans="12:12" x14ac:dyDescent="0.25">
      <c r="L192" s="36"/>
    </row>
    <row r="193" spans="12:12" x14ac:dyDescent="0.25">
      <c r="L193" s="36"/>
    </row>
    <row r="194" spans="12:12" x14ac:dyDescent="0.25">
      <c r="L194" s="36"/>
    </row>
    <row r="195" spans="12:12" x14ac:dyDescent="0.25">
      <c r="L195" s="36"/>
    </row>
    <row r="196" spans="12:12" x14ac:dyDescent="0.25">
      <c r="L196" s="36"/>
    </row>
    <row r="197" spans="12:12" x14ac:dyDescent="0.25">
      <c r="L197" s="36"/>
    </row>
    <row r="198" spans="12:12" x14ac:dyDescent="0.25">
      <c r="L198" s="36"/>
    </row>
    <row r="199" spans="12:12" x14ac:dyDescent="0.25">
      <c r="L199" s="36"/>
    </row>
    <row r="200" spans="12:12" x14ac:dyDescent="0.25">
      <c r="L200" s="36"/>
    </row>
    <row r="201" spans="12:12" x14ac:dyDescent="0.25">
      <c r="L201" s="36"/>
    </row>
    <row r="202" spans="12:12" x14ac:dyDescent="0.25">
      <c r="L202" s="36"/>
    </row>
    <row r="203" spans="12:12" x14ac:dyDescent="0.25">
      <c r="L203" s="36"/>
    </row>
    <row r="204" spans="12:12" x14ac:dyDescent="0.25">
      <c r="L204" s="36"/>
    </row>
    <row r="205" spans="12:12" x14ac:dyDescent="0.25">
      <c r="L205" s="36"/>
    </row>
    <row r="206" spans="12:12" x14ac:dyDescent="0.25">
      <c r="L206" s="36"/>
    </row>
    <row r="207" spans="12:12" x14ac:dyDescent="0.25">
      <c r="L207" s="36"/>
    </row>
    <row r="208" spans="12:12" x14ac:dyDescent="0.25">
      <c r="L208" s="36"/>
    </row>
    <row r="209" spans="2:12" x14ac:dyDescent="0.25">
      <c r="L209" s="36"/>
    </row>
    <row r="210" spans="2:12" s="59" customFormat="1" x14ac:dyDescent="0.25">
      <c r="B210" s="4"/>
      <c r="C210" s="4"/>
      <c r="D210" s="10"/>
      <c r="E210" s="1"/>
      <c r="F210" s="4"/>
      <c r="G210" s="9"/>
      <c r="H210" s="7"/>
      <c r="I210" s="7"/>
      <c r="J210" s="7"/>
      <c r="K210" s="7"/>
      <c r="L210" s="58"/>
    </row>
    <row r="211" spans="2:12" x14ac:dyDescent="0.25">
      <c r="L211" s="36"/>
    </row>
    <row r="212" spans="2:12" x14ac:dyDescent="0.25">
      <c r="L212" s="36"/>
    </row>
    <row r="213" spans="2:12" x14ac:dyDescent="0.25">
      <c r="L213" s="36"/>
    </row>
    <row r="214" spans="2:12" x14ac:dyDescent="0.25">
      <c r="L214" s="36"/>
    </row>
    <row r="215" spans="2:12" x14ac:dyDescent="0.25">
      <c r="L215" s="36"/>
    </row>
    <row r="216" spans="2:12" x14ac:dyDescent="0.25">
      <c r="L216" s="36" t="s">
        <v>243</v>
      </c>
    </row>
    <row r="217" spans="2:12" x14ac:dyDescent="0.25">
      <c r="L217" s="36" t="s">
        <v>243</v>
      </c>
    </row>
    <row r="218" spans="2:12" x14ac:dyDescent="0.25">
      <c r="L218" s="36" t="s">
        <v>244</v>
      </c>
    </row>
    <row r="219" spans="2:12" x14ac:dyDescent="0.25">
      <c r="L219" s="36" t="s">
        <v>244</v>
      </c>
    </row>
    <row r="220" spans="2:12" x14ac:dyDescent="0.25">
      <c r="L220" s="36" t="s">
        <v>244</v>
      </c>
    </row>
    <row r="221" spans="2:12" x14ac:dyDescent="0.25">
      <c r="L221" s="36" t="s">
        <v>244</v>
      </c>
    </row>
    <row r="222" spans="2:12" x14ac:dyDescent="0.25">
      <c r="L222" s="36" t="s">
        <v>244</v>
      </c>
    </row>
    <row r="223" spans="2:12" x14ac:dyDescent="0.25">
      <c r="L223" s="36" t="s">
        <v>250</v>
      </c>
    </row>
    <row r="224" spans="2:12" x14ac:dyDescent="0.25">
      <c r="L224" s="36" t="s">
        <v>250</v>
      </c>
    </row>
    <row r="225" spans="12:12" x14ac:dyDescent="0.25">
      <c r="L225" s="36" t="s">
        <v>250</v>
      </c>
    </row>
    <row r="226" spans="12:12" x14ac:dyDescent="0.25">
      <c r="L226" s="36" t="s">
        <v>250</v>
      </c>
    </row>
    <row r="227" spans="12:12" x14ac:dyDescent="0.25">
      <c r="L227" s="36" t="s">
        <v>250</v>
      </c>
    </row>
    <row r="228" spans="12:12" x14ac:dyDescent="0.25">
      <c r="L228" s="36" t="s">
        <v>250</v>
      </c>
    </row>
    <row r="229" spans="12:12" x14ac:dyDescent="0.25">
      <c r="L229" s="36" t="s">
        <v>250</v>
      </c>
    </row>
    <row r="230" spans="12:12" x14ac:dyDescent="0.25">
      <c r="L230" s="36" t="s">
        <v>250</v>
      </c>
    </row>
    <row r="231" spans="12:12" x14ac:dyDescent="0.25">
      <c r="L231" s="36" t="s">
        <v>250</v>
      </c>
    </row>
    <row r="232" spans="12:12" x14ac:dyDescent="0.25">
      <c r="L232" s="36" t="s">
        <v>250</v>
      </c>
    </row>
    <row r="233" spans="12:12" x14ac:dyDescent="0.25">
      <c r="L233" s="36" t="s">
        <v>250</v>
      </c>
    </row>
    <row r="234" spans="12:12" x14ac:dyDescent="0.25">
      <c r="L234" s="36" t="s">
        <v>250</v>
      </c>
    </row>
    <row r="235" spans="12:12" x14ac:dyDescent="0.25">
      <c r="L235" s="36" t="s">
        <v>250</v>
      </c>
    </row>
    <row r="236" spans="12:12" x14ac:dyDescent="0.25">
      <c r="L236" s="36" t="s">
        <v>250</v>
      </c>
    </row>
    <row r="237" spans="12:12" x14ac:dyDescent="0.25">
      <c r="L237" s="36" t="s">
        <v>366</v>
      </c>
    </row>
    <row r="238" spans="12:12" x14ac:dyDescent="0.25">
      <c r="L238" s="36"/>
    </row>
    <row r="239" spans="12:12" x14ac:dyDescent="0.25">
      <c r="L239" s="36"/>
    </row>
    <row r="240" spans="12:12" x14ac:dyDescent="0.25">
      <c r="L240" s="36"/>
    </row>
    <row r="241" spans="12:12" x14ac:dyDescent="0.25">
      <c r="L241" s="36"/>
    </row>
    <row r="242" spans="12:12" x14ac:dyDescent="0.25">
      <c r="L242" s="36"/>
    </row>
    <row r="243" spans="12:12" x14ac:dyDescent="0.25">
      <c r="L243" s="36"/>
    </row>
    <row r="244" spans="12:12" x14ac:dyDescent="0.25">
      <c r="L244" s="36"/>
    </row>
    <row r="245" spans="12:12" x14ac:dyDescent="0.25">
      <c r="L245" s="36"/>
    </row>
    <row r="246" spans="12:12" x14ac:dyDescent="0.25">
      <c r="L246" s="36"/>
    </row>
    <row r="247" spans="12:12" x14ac:dyDescent="0.25">
      <c r="L247" s="36"/>
    </row>
    <row r="248" spans="12:12" x14ac:dyDescent="0.25">
      <c r="L248" s="36"/>
    </row>
    <row r="249" spans="12:12" x14ac:dyDescent="0.25">
      <c r="L249" s="36"/>
    </row>
    <row r="250" spans="12:12" x14ac:dyDescent="0.25">
      <c r="L250" s="36"/>
    </row>
    <row r="251" spans="12:12" x14ac:dyDescent="0.25">
      <c r="L251" s="36"/>
    </row>
    <row r="252" spans="12:12" x14ac:dyDescent="0.25">
      <c r="L252" s="36"/>
    </row>
    <row r="253" spans="12:12" x14ac:dyDescent="0.25">
      <c r="L253" s="36"/>
    </row>
    <row r="254" spans="12:12" x14ac:dyDescent="0.25">
      <c r="L254" s="36"/>
    </row>
    <row r="255" spans="12:12" x14ac:dyDescent="0.25">
      <c r="L255" s="36" t="s">
        <v>250</v>
      </c>
    </row>
    <row r="256" spans="12:12" x14ac:dyDescent="0.25">
      <c r="L256" s="36" t="s">
        <v>250</v>
      </c>
    </row>
    <row r="257" spans="12:12" x14ac:dyDescent="0.25">
      <c r="L257" s="36" t="s">
        <v>296</v>
      </c>
    </row>
    <row r="258" spans="12:12" x14ac:dyDescent="0.25">
      <c r="L258" s="36" t="s">
        <v>296</v>
      </c>
    </row>
    <row r="259" spans="12:12" x14ac:dyDescent="0.25">
      <c r="L259" s="36" t="s">
        <v>250</v>
      </c>
    </row>
    <row r="260" spans="12:12" x14ac:dyDescent="0.25">
      <c r="L260" s="36" t="s">
        <v>296</v>
      </c>
    </row>
    <row r="261" spans="12:12" x14ac:dyDescent="0.25">
      <c r="L261" s="36" t="s">
        <v>296</v>
      </c>
    </row>
    <row r="262" spans="12:12" x14ac:dyDescent="0.25">
      <c r="L262" s="36" t="s">
        <v>250</v>
      </c>
    </row>
    <row r="263" spans="12:12" x14ac:dyDescent="0.25">
      <c r="L263" s="36" t="s">
        <v>296</v>
      </c>
    </row>
    <row r="264" spans="12:12" x14ac:dyDescent="0.25">
      <c r="L264" s="36" t="s">
        <v>250</v>
      </c>
    </row>
    <row r="265" spans="12:12" x14ac:dyDescent="0.25">
      <c r="L265" s="36" t="s">
        <v>250</v>
      </c>
    </row>
    <row r="266" spans="12:12" x14ac:dyDescent="0.25">
      <c r="L266" s="36" t="s">
        <v>250</v>
      </c>
    </row>
    <row r="267" spans="12:12" x14ac:dyDescent="0.25">
      <c r="L267" s="36" t="s">
        <v>250</v>
      </c>
    </row>
    <row r="268" spans="12:12" x14ac:dyDescent="0.25">
      <c r="L268" s="36" t="s">
        <v>296</v>
      </c>
    </row>
    <row r="269" spans="12:12" x14ac:dyDescent="0.25">
      <c r="L269" s="36" t="s">
        <v>296</v>
      </c>
    </row>
    <row r="270" spans="12:12" x14ac:dyDescent="0.25">
      <c r="L270" s="36" t="s">
        <v>296</v>
      </c>
    </row>
    <row r="271" spans="12:12" x14ac:dyDescent="0.25">
      <c r="L271" s="36" t="s">
        <v>250</v>
      </c>
    </row>
    <row r="272" spans="12:12" x14ac:dyDescent="0.25">
      <c r="L272" s="36" t="s">
        <v>296</v>
      </c>
    </row>
    <row r="273" spans="12:12" x14ac:dyDescent="0.25">
      <c r="L273" s="36" t="s">
        <v>296</v>
      </c>
    </row>
    <row r="274" spans="12:12" x14ac:dyDescent="0.25">
      <c r="L274" s="36" t="s">
        <v>296</v>
      </c>
    </row>
    <row r="275" spans="12:12" x14ac:dyDescent="0.25">
      <c r="L275" s="36" t="s">
        <v>250</v>
      </c>
    </row>
    <row r="276" spans="12:12" x14ac:dyDescent="0.25">
      <c r="L276" s="36" t="s">
        <v>307</v>
      </c>
    </row>
    <row r="277" spans="12:12" x14ac:dyDescent="0.25">
      <c r="L277" s="36" t="s">
        <v>250</v>
      </c>
    </row>
    <row r="278" spans="12:12" x14ac:dyDescent="0.25">
      <c r="L278" s="36" t="s">
        <v>250</v>
      </c>
    </row>
    <row r="279" spans="12:12" x14ac:dyDescent="0.25">
      <c r="L279" s="36" t="s">
        <v>250</v>
      </c>
    </row>
    <row r="280" spans="12:12" x14ac:dyDescent="0.25">
      <c r="L280" s="36" t="s">
        <v>250</v>
      </c>
    </row>
    <row r="281" spans="12:12" x14ac:dyDescent="0.25">
      <c r="L281" s="36" t="s">
        <v>250</v>
      </c>
    </row>
    <row r="282" spans="12:12" x14ac:dyDescent="0.25">
      <c r="L282" s="36" t="s">
        <v>250</v>
      </c>
    </row>
    <row r="283" spans="12:12" x14ac:dyDescent="0.25">
      <c r="L283" s="36" t="s">
        <v>307</v>
      </c>
    </row>
    <row r="284" spans="12:12" x14ac:dyDescent="0.25">
      <c r="L284" s="36" t="s">
        <v>250</v>
      </c>
    </row>
    <row r="285" spans="12:12" x14ac:dyDescent="0.25">
      <c r="L285" s="54" t="s">
        <v>307</v>
      </c>
    </row>
    <row r="286" spans="12:12" x14ac:dyDescent="0.25">
      <c r="L286" s="54" t="s">
        <v>317</v>
      </c>
    </row>
    <row r="287" spans="12:12" x14ac:dyDescent="0.25">
      <c r="L287" s="36"/>
    </row>
    <row r="288" spans="12:12" x14ac:dyDescent="0.25">
      <c r="L288" s="36"/>
    </row>
    <row r="289" spans="12:12" x14ac:dyDescent="0.25">
      <c r="L289" s="36"/>
    </row>
    <row r="290" spans="12:12" x14ac:dyDescent="0.25">
      <c r="L290" s="36"/>
    </row>
    <row r="291" spans="12:12" x14ac:dyDescent="0.25">
      <c r="L291" s="36"/>
    </row>
    <row r="292" spans="12:12" x14ac:dyDescent="0.25">
      <c r="L292" s="36"/>
    </row>
    <row r="293" spans="12:12" x14ac:dyDescent="0.25">
      <c r="L293" s="36"/>
    </row>
    <row r="294" spans="12:12" x14ac:dyDescent="0.25">
      <c r="L294" s="36"/>
    </row>
    <row r="295" spans="12:12" x14ac:dyDescent="0.25">
      <c r="L295" s="36"/>
    </row>
    <row r="296" spans="12:12" x14ac:dyDescent="0.25">
      <c r="L296" s="36"/>
    </row>
    <row r="297" spans="12:12" x14ac:dyDescent="0.25">
      <c r="L297" s="36"/>
    </row>
    <row r="298" spans="12:12" x14ac:dyDescent="0.25">
      <c r="L298" s="36"/>
    </row>
    <row r="299" spans="12:12" x14ac:dyDescent="0.25">
      <c r="L299" s="36"/>
    </row>
    <row r="300" spans="12:12" x14ac:dyDescent="0.25">
      <c r="L300" s="36"/>
    </row>
    <row r="301" spans="12:12" x14ac:dyDescent="0.25">
      <c r="L301" s="36"/>
    </row>
    <row r="302" spans="12:12" x14ac:dyDescent="0.25">
      <c r="L302" s="36"/>
    </row>
    <row r="303" spans="12:12" x14ac:dyDescent="0.25">
      <c r="L303" s="36"/>
    </row>
    <row r="304" spans="12:12" x14ac:dyDescent="0.25">
      <c r="L304" s="36"/>
    </row>
    <row r="305" spans="12:12" x14ac:dyDescent="0.25">
      <c r="L305" s="36"/>
    </row>
    <row r="306" spans="12:12" x14ac:dyDescent="0.25">
      <c r="L306" s="36"/>
    </row>
    <row r="307" spans="12:12" x14ac:dyDescent="0.25">
      <c r="L307" s="36"/>
    </row>
    <row r="308" spans="12:12" x14ac:dyDescent="0.25">
      <c r="L308" s="36"/>
    </row>
    <row r="309" spans="12:12" x14ac:dyDescent="0.25">
      <c r="L309" s="36"/>
    </row>
    <row r="310" spans="12:12" x14ac:dyDescent="0.25">
      <c r="L310" s="36"/>
    </row>
    <row r="311" spans="12:12" x14ac:dyDescent="0.25">
      <c r="L311" s="36"/>
    </row>
    <row r="312" spans="12:12" x14ac:dyDescent="0.25">
      <c r="L312" s="36"/>
    </row>
    <row r="313" spans="12:12" x14ac:dyDescent="0.25">
      <c r="L313" s="36"/>
    </row>
    <row r="314" spans="12:12" x14ac:dyDescent="0.25">
      <c r="L314" s="36"/>
    </row>
    <row r="315" spans="12:12" x14ac:dyDescent="0.25">
      <c r="L315" s="36"/>
    </row>
    <row r="316" spans="12:12" x14ac:dyDescent="0.25">
      <c r="L316" s="36"/>
    </row>
    <row r="317" spans="12:12" ht="24" x14ac:dyDescent="0.25">
      <c r="L317" s="36" t="s">
        <v>357</v>
      </c>
    </row>
    <row r="318" spans="12:12" x14ac:dyDescent="0.25">
      <c r="L318" s="36" t="s">
        <v>360</v>
      </c>
    </row>
    <row r="319" spans="12:12" ht="24" x14ac:dyDescent="0.25">
      <c r="L319" s="36" t="s">
        <v>357</v>
      </c>
    </row>
    <row r="320" spans="12:12" ht="24" x14ac:dyDescent="0.25">
      <c r="L320" s="36" t="s">
        <v>357</v>
      </c>
    </row>
    <row r="321" spans="12:12" x14ac:dyDescent="0.25">
      <c r="L321" s="36" t="s">
        <v>361</v>
      </c>
    </row>
    <row r="322" spans="12:12" x14ac:dyDescent="0.25">
      <c r="L322" s="36" t="s">
        <v>360</v>
      </c>
    </row>
    <row r="323" spans="12:12" ht="24" x14ac:dyDescent="0.25">
      <c r="L323" s="36" t="s">
        <v>357</v>
      </c>
    </row>
    <row r="324" spans="12:12" x14ac:dyDescent="0.25">
      <c r="L324" s="36" t="s">
        <v>361</v>
      </c>
    </row>
    <row r="325" spans="12:12" ht="24" x14ac:dyDescent="0.25">
      <c r="L325" s="36" t="s">
        <v>369</v>
      </c>
    </row>
    <row r="326" spans="12:12" ht="24" x14ac:dyDescent="0.25">
      <c r="L326" s="36" t="s">
        <v>369</v>
      </c>
    </row>
    <row r="327" spans="12:12" ht="24" x14ac:dyDescent="0.25">
      <c r="L327" s="36" t="s">
        <v>369</v>
      </c>
    </row>
    <row r="328" spans="12:12" ht="24" x14ac:dyDescent="0.25">
      <c r="L328" s="36" t="s">
        <v>369</v>
      </c>
    </row>
    <row r="329" spans="12:12" ht="24" x14ac:dyDescent="0.25">
      <c r="L329" s="36" t="s">
        <v>369</v>
      </c>
    </row>
    <row r="330" spans="12:12" ht="24" x14ac:dyDescent="0.25">
      <c r="L330" s="36" t="s">
        <v>369</v>
      </c>
    </row>
    <row r="331" spans="12:12" ht="24" x14ac:dyDescent="0.25">
      <c r="L331" s="36" t="s">
        <v>375</v>
      </c>
    </row>
    <row r="332" spans="12:12" ht="24" x14ac:dyDescent="0.25">
      <c r="L332" s="36" t="s">
        <v>375</v>
      </c>
    </row>
    <row r="333" spans="12:12" ht="24" x14ac:dyDescent="0.25">
      <c r="L333" s="36" t="s">
        <v>375</v>
      </c>
    </row>
    <row r="334" spans="12:12" ht="24" x14ac:dyDescent="0.25">
      <c r="L334" s="36" t="s">
        <v>375</v>
      </c>
    </row>
    <row r="335" spans="12:12" ht="24" x14ac:dyDescent="0.25">
      <c r="L335" s="36" t="s">
        <v>375</v>
      </c>
    </row>
    <row r="336" spans="12:12" ht="24" x14ac:dyDescent="0.25">
      <c r="L336" s="36" t="s">
        <v>375</v>
      </c>
    </row>
    <row r="337" spans="12:12" x14ac:dyDescent="0.25">
      <c r="L337" s="36"/>
    </row>
    <row r="338" spans="12:12" x14ac:dyDescent="0.25">
      <c r="L338" s="36"/>
    </row>
    <row r="339" spans="12:12" x14ac:dyDescent="0.25">
      <c r="L339" s="36"/>
    </row>
    <row r="340" spans="12:12" x14ac:dyDescent="0.25">
      <c r="L340" s="36"/>
    </row>
    <row r="341" spans="12:12" x14ac:dyDescent="0.25">
      <c r="L341" s="36"/>
    </row>
    <row r="342" spans="12:12" x14ac:dyDescent="0.25">
      <c r="L342" s="36"/>
    </row>
    <row r="343" spans="12:12" x14ac:dyDescent="0.25">
      <c r="L343" s="36"/>
    </row>
    <row r="344" spans="12:12" x14ac:dyDescent="0.25">
      <c r="L344" s="36"/>
    </row>
    <row r="345" spans="12:12" x14ac:dyDescent="0.25">
      <c r="L345" s="36"/>
    </row>
    <row r="346" spans="12:12" x14ac:dyDescent="0.25">
      <c r="L346" s="36"/>
    </row>
    <row r="347" spans="12:12" x14ac:dyDescent="0.25">
      <c r="L347" s="36"/>
    </row>
    <row r="348" spans="12:12" x14ac:dyDescent="0.25">
      <c r="L348" s="36"/>
    </row>
    <row r="349" spans="12:12" x14ac:dyDescent="0.25">
      <c r="L349" s="36"/>
    </row>
    <row r="350" spans="12:12" x14ac:dyDescent="0.25">
      <c r="L350" s="36"/>
    </row>
    <row r="351" spans="12:12" x14ac:dyDescent="0.25">
      <c r="L351" s="36"/>
    </row>
    <row r="352" spans="12:12" x14ac:dyDescent="0.25">
      <c r="L352" s="36"/>
    </row>
    <row r="353" spans="12:13" x14ac:dyDescent="0.25">
      <c r="L353" s="36"/>
    </row>
    <row r="354" spans="12:13" x14ac:dyDescent="0.25">
      <c r="L354" s="36"/>
    </row>
    <row r="355" spans="12:13" x14ac:dyDescent="0.25">
      <c r="L355" s="36"/>
    </row>
    <row r="356" spans="12:13" x14ac:dyDescent="0.25">
      <c r="L356" s="36"/>
    </row>
    <row r="357" spans="12:13" x14ac:dyDescent="0.25">
      <c r="L357" s="36"/>
    </row>
    <row r="358" spans="12:13" x14ac:dyDescent="0.25">
      <c r="L358" s="36"/>
    </row>
    <row r="359" spans="12:13" x14ac:dyDescent="0.25">
      <c r="L359" s="36"/>
    </row>
    <row r="360" spans="12:13" x14ac:dyDescent="0.25">
      <c r="L360" s="36"/>
    </row>
    <row r="361" spans="12:13" x14ac:dyDescent="0.25">
      <c r="L361" s="9">
        <f t="shared" ref="L361:M361" si="0">SUBTOTAL(9,L5:L360)</f>
        <v>0</v>
      </c>
      <c r="M361" s="9">
        <f t="shared" si="0"/>
        <v>0</v>
      </c>
    </row>
  </sheetData>
  <autoFilter ref="B4:L360"/>
  <mergeCells count="7">
    <mergeCell ref="H2:K2"/>
    <mergeCell ref="E2:F2"/>
    <mergeCell ref="B26:F26"/>
    <mergeCell ref="B2:B3"/>
    <mergeCell ref="C2:C3"/>
    <mergeCell ref="D2:D3"/>
    <mergeCell ref="G2:G3"/>
  </mergeCells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453"/>
  <sheetViews>
    <sheetView topLeftCell="A197" workbookViewId="0">
      <selection activeCell="B463" sqref="B463"/>
    </sheetView>
  </sheetViews>
  <sheetFormatPr defaultRowHeight="15" x14ac:dyDescent="0.25"/>
  <cols>
    <col min="1" max="1" width="11.28515625" style="4" customWidth="1"/>
    <col min="2" max="2" width="21.28515625" style="4" customWidth="1"/>
    <col min="3" max="3" width="6.85546875" style="10" customWidth="1"/>
    <col min="4" max="4" width="7.85546875" style="1" customWidth="1"/>
    <col min="5" max="5" width="8.5703125" style="4" customWidth="1"/>
    <col min="6" max="6" width="16.85546875" style="9" customWidth="1"/>
    <col min="7" max="7" width="14.42578125" style="7" customWidth="1"/>
    <col min="8" max="8" width="13.5703125" style="7" customWidth="1"/>
    <col min="9" max="9" width="13.85546875" style="7" customWidth="1"/>
    <col min="10" max="10" width="13.7109375" style="7" customWidth="1"/>
    <col min="11" max="11" width="15.140625" style="35" customWidth="1"/>
    <col min="12" max="16384" width="9.140625" style="4"/>
  </cols>
  <sheetData>
    <row r="1" spans="1:11" s="1" customFormat="1" x14ac:dyDescent="0.25">
      <c r="A1" s="102" t="s">
        <v>0</v>
      </c>
      <c r="B1" s="102" t="s">
        <v>1</v>
      </c>
      <c r="C1" s="103" t="s">
        <v>67</v>
      </c>
      <c r="D1" s="105" t="s">
        <v>2</v>
      </c>
      <c r="E1" s="106"/>
      <c r="F1" s="107" t="s">
        <v>3</v>
      </c>
      <c r="G1" s="107" t="s">
        <v>4</v>
      </c>
      <c r="H1" s="107"/>
      <c r="I1" s="107"/>
      <c r="J1" s="107"/>
      <c r="K1" s="101" t="s">
        <v>387</v>
      </c>
    </row>
    <row r="2" spans="1:11" s="1" customFormat="1" ht="30" x14ac:dyDescent="0.25">
      <c r="A2" s="102"/>
      <c r="B2" s="102"/>
      <c r="C2" s="104"/>
      <c r="D2" s="64" t="s">
        <v>9</v>
      </c>
      <c r="E2" s="64" t="s">
        <v>10</v>
      </c>
      <c r="F2" s="107"/>
      <c r="G2" s="67" t="s">
        <v>5</v>
      </c>
      <c r="H2" s="67" t="s">
        <v>6</v>
      </c>
      <c r="I2" s="67" t="s">
        <v>7</v>
      </c>
      <c r="J2" s="67" t="s">
        <v>8</v>
      </c>
      <c r="K2" s="101"/>
    </row>
    <row r="3" spans="1:11" s="1" customFormat="1" x14ac:dyDescent="0.25">
      <c r="A3" s="64"/>
      <c r="B3" s="64"/>
      <c r="C3" s="66"/>
      <c r="D3" s="64"/>
      <c r="E3" s="64"/>
      <c r="F3" s="67"/>
      <c r="G3" s="67"/>
      <c r="H3" s="67"/>
      <c r="I3" s="67"/>
      <c r="J3" s="67"/>
      <c r="K3" s="68"/>
    </row>
    <row r="4" spans="1:11" ht="36" hidden="1" x14ac:dyDescent="0.25">
      <c r="A4" s="3" t="s">
        <v>11</v>
      </c>
      <c r="B4" s="5" t="s">
        <v>12</v>
      </c>
      <c r="C4" s="64">
        <v>226</v>
      </c>
      <c r="D4" s="2">
        <v>201</v>
      </c>
      <c r="E4" s="3" t="s">
        <v>13</v>
      </c>
      <c r="F4" s="8">
        <f>SUM(G4:J4)</f>
        <v>18000</v>
      </c>
      <c r="G4" s="6"/>
      <c r="H4" s="6"/>
      <c r="I4" s="6">
        <v>18000</v>
      </c>
      <c r="J4" s="6"/>
      <c r="K4" s="36"/>
    </row>
    <row r="5" spans="1:11" ht="36" hidden="1" x14ac:dyDescent="0.25">
      <c r="A5" s="3" t="s">
        <v>11</v>
      </c>
      <c r="B5" s="5" t="s">
        <v>12</v>
      </c>
      <c r="C5" s="64">
        <v>226</v>
      </c>
      <c r="D5" s="2">
        <v>184</v>
      </c>
      <c r="E5" s="3">
        <v>6411010</v>
      </c>
      <c r="F5" s="8">
        <f>SUM(G5:J5)</f>
        <v>20000</v>
      </c>
      <c r="G5" s="6">
        <f>20000/4</f>
        <v>5000</v>
      </c>
      <c r="H5" s="6">
        <v>5000</v>
      </c>
      <c r="I5" s="6">
        <v>5000</v>
      </c>
      <c r="J5" s="6">
        <v>5000</v>
      </c>
      <c r="K5" s="36"/>
    </row>
    <row r="6" spans="1:11" ht="36" hidden="1" x14ac:dyDescent="0.25">
      <c r="A6" s="3" t="s">
        <v>11</v>
      </c>
      <c r="B6" s="5" t="s">
        <v>14</v>
      </c>
      <c r="C6" s="64">
        <v>226</v>
      </c>
      <c r="D6" s="2">
        <v>41</v>
      </c>
      <c r="E6" s="3">
        <v>2212160</v>
      </c>
      <c r="F6" s="8">
        <f t="shared" ref="F6:F169" si="0">SUM(G6:J6)</f>
        <v>90000</v>
      </c>
      <c r="G6" s="6">
        <v>45000</v>
      </c>
      <c r="H6" s="6">
        <v>45000</v>
      </c>
      <c r="I6" s="6"/>
      <c r="J6" s="6"/>
      <c r="K6" s="36"/>
    </row>
    <row r="7" spans="1:11" x14ac:dyDescent="0.25">
      <c r="A7" s="3" t="s">
        <v>11</v>
      </c>
      <c r="B7" s="5" t="s">
        <v>15</v>
      </c>
      <c r="C7" s="64">
        <v>340</v>
      </c>
      <c r="D7" s="2">
        <v>40</v>
      </c>
      <c r="E7" s="3"/>
      <c r="F7" s="8">
        <f t="shared" si="0"/>
        <v>2000</v>
      </c>
      <c r="G7" s="6"/>
      <c r="H7" s="6"/>
      <c r="I7" s="6">
        <v>2000</v>
      </c>
      <c r="J7" s="6"/>
      <c r="K7" s="36"/>
    </row>
    <row r="8" spans="1:11" ht="24" x14ac:dyDescent="0.25">
      <c r="A8" s="3" t="s">
        <v>11</v>
      </c>
      <c r="B8" s="5" t="s">
        <v>16</v>
      </c>
      <c r="C8" s="64">
        <v>340</v>
      </c>
      <c r="D8" s="2">
        <v>48</v>
      </c>
      <c r="E8" s="3">
        <v>2422323</v>
      </c>
      <c r="F8" s="8">
        <f t="shared" si="0"/>
        <v>1200</v>
      </c>
      <c r="G8" s="6"/>
      <c r="H8" s="6"/>
      <c r="I8" s="6">
        <v>1200</v>
      </c>
      <c r="J8" s="6"/>
      <c r="K8" s="36"/>
    </row>
    <row r="9" spans="1:11" ht="24" hidden="1" x14ac:dyDescent="0.25">
      <c r="A9" s="3" t="s">
        <v>11</v>
      </c>
      <c r="B9" s="5" t="s">
        <v>17</v>
      </c>
      <c r="C9" s="64">
        <v>226</v>
      </c>
      <c r="D9" s="2">
        <v>40</v>
      </c>
      <c r="E9" s="3">
        <v>2222030</v>
      </c>
      <c r="F9" s="8">
        <f t="shared" si="0"/>
        <v>15000</v>
      </c>
      <c r="G9" s="6">
        <v>15000</v>
      </c>
      <c r="H9" s="6"/>
      <c r="I9" s="6"/>
      <c r="J9" s="6"/>
      <c r="K9" s="36"/>
    </row>
    <row r="10" spans="1:11" hidden="1" x14ac:dyDescent="0.25">
      <c r="A10" s="3" t="s">
        <v>11</v>
      </c>
      <c r="B10" s="5" t="s">
        <v>18</v>
      </c>
      <c r="C10" s="64">
        <v>226</v>
      </c>
      <c r="D10" s="2">
        <v>203</v>
      </c>
      <c r="E10" s="3">
        <v>7492089</v>
      </c>
      <c r="F10" s="8">
        <f t="shared" si="0"/>
        <v>6000</v>
      </c>
      <c r="G10" s="6">
        <v>6000</v>
      </c>
      <c r="H10" s="6"/>
      <c r="I10" s="6"/>
      <c r="J10" s="6"/>
      <c r="K10" s="36"/>
    </row>
    <row r="11" spans="1:11" hidden="1" x14ac:dyDescent="0.25">
      <c r="A11" s="4" t="s">
        <v>59</v>
      </c>
      <c r="B11" s="4" t="s">
        <v>185</v>
      </c>
      <c r="C11" s="64">
        <v>310</v>
      </c>
      <c r="D11" s="2">
        <v>162</v>
      </c>
      <c r="E11" s="3">
        <v>3611110</v>
      </c>
      <c r="F11" s="8">
        <f t="shared" si="0"/>
        <v>100000</v>
      </c>
      <c r="G11" s="6">
        <v>100000</v>
      </c>
      <c r="H11" s="6"/>
      <c r="I11" s="6"/>
      <c r="J11" s="6"/>
      <c r="K11" s="36"/>
    </row>
    <row r="12" spans="1:11" hidden="1" x14ac:dyDescent="0.25">
      <c r="A12" s="3" t="s">
        <v>19</v>
      </c>
      <c r="B12" s="5" t="s">
        <v>124</v>
      </c>
      <c r="C12" s="64">
        <v>225</v>
      </c>
      <c r="D12" s="2">
        <v>220</v>
      </c>
      <c r="E12" s="3">
        <v>9319000</v>
      </c>
      <c r="F12" s="8">
        <f t="shared" si="0"/>
        <v>200000</v>
      </c>
      <c r="G12" s="6">
        <v>50000</v>
      </c>
      <c r="H12" s="6">
        <v>50000</v>
      </c>
      <c r="I12" s="6"/>
      <c r="J12" s="6">
        <v>100000</v>
      </c>
      <c r="K12" s="36"/>
    </row>
    <row r="13" spans="1:11" ht="24" x14ac:dyDescent="0.25">
      <c r="A13" s="3" t="s">
        <v>19</v>
      </c>
      <c r="B13" s="5" t="s">
        <v>20</v>
      </c>
      <c r="C13" s="64">
        <v>340</v>
      </c>
      <c r="D13" s="2">
        <v>33</v>
      </c>
      <c r="E13" s="3">
        <v>1810000</v>
      </c>
      <c r="F13" s="8">
        <f t="shared" si="0"/>
        <v>130000</v>
      </c>
      <c r="G13" s="6">
        <v>35000</v>
      </c>
      <c r="H13" s="6">
        <v>35000</v>
      </c>
      <c r="I13" s="6">
        <v>30000</v>
      </c>
      <c r="J13" s="6">
        <v>30000</v>
      </c>
      <c r="K13" s="36"/>
    </row>
    <row r="14" spans="1:11" ht="24" x14ac:dyDescent="0.25">
      <c r="A14" s="3" t="s">
        <v>19</v>
      </c>
      <c r="B14" s="5" t="s">
        <v>21</v>
      </c>
      <c r="C14" s="64">
        <v>340</v>
      </c>
      <c r="D14" s="2">
        <v>105</v>
      </c>
      <c r="E14" s="3">
        <v>2424000</v>
      </c>
      <c r="F14" s="8">
        <f t="shared" si="0"/>
        <v>170000</v>
      </c>
      <c r="G14" s="6">
        <v>70000</v>
      </c>
      <c r="H14" s="6">
        <v>25000</v>
      </c>
      <c r="I14" s="6">
        <v>25000</v>
      </c>
      <c r="J14" s="6">
        <v>50000</v>
      </c>
      <c r="K14" s="36"/>
    </row>
    <row r="15" spans="1:11" ht="36" x14ac:dyDescent="0.25">
      <c r="A15" s="3" t="s">
        <v>19</v>
      </c>
      <c r="B15" s="5" t="s">
        <v>22</v>
      </c>
      <c r="C15" s="64">
        <v>340</v>
      </c>
      <c r="D15" s="2">
        <v>32</v>
      </c>
      <c r="E15" s="3">
        <v>1710000</v>
      </c>
      <c r="F15" s="8">
        <f t="shared" si="0"/>
        <v>70000</v>
      </c>
      <c r="G15" s="6">
        <v>70000</v>
      </c>
      <c r="H15" s="6"/>
      <c r="I15" s="6"/>
      <c r="J15" s="6"/>
      <c r="K15" s="36"/>
    </row>
    <row r="16" spans="1:11" ht="24" hidden="1" x14ac:dyDescent="0.25">
      <c r="A16" s="3" t="s">
        <v>19</v>
      </c>
      <c r="B16" s="5" t="s">
        <v>23</v>
      </c>
      <c r="C16" s="64">
        <v>310</v>
      </c>
      <c r="D16" s="2">
        <v>118</v>
      </c>
      <c r="E16" s="3">
        <v>2893231</v>
      </c>
      <c r="F16" s="8">
        <f t="shared" si="0"/>
        <v>30000</v>
      </c>
      <c r="G16" s="6"/>
      <c r="H16" s="6">
        <v>30000</v>
      </c>
      <c r="I16" s="6"/>
      <c r="J16" s="6"/>
      <c r="K16" s="36"/>
    </row>
    <row r="17" spans="1:11" x14ac:dyDescent="0.25">
      <c r="A17" s="3" t="s">
        <v>19</v>
      </c>
      <c r="B17" s="5" t="s">
        <v>24</v>
      </c>
      <c r="C17" s="64">
        <v>340</v>
      </c>
      <c r="D17" s="2">
        <v>118</v>
      </c>
      <c r="E17" s="3">
        <v>2893440</v>
      </c>
      <c r="F17" s="8">
        <f t="shared" si="0"/>
        <v>15000</v>
      </c>
      <c r="G17" s="6"/>
      <c r="H17" s="6">
        <v>15000</v>
      </c>
      <c r="I17" s="6"/>
      <c r="J17" s="6"/>
      <c r="K17" s="36"/>
    </row>
    <row r="18" spans="1:11" x14ac:dyDescent="0.25">
      <c r="A18" s="3" t="s">
        <v>19</v>
      </c>
      <c r="B18" s="5" t="s">
        <v>25</v>
      </c>
      <c r="C18" s="64">
        <v>340</v>
      </c>
      <c r="D18" s="2">
        <v>32</v>
      </c>
      <c r="E18" s="3">
        <v>1729010</v>
      </c>
      <c r="F18" s="8">
        <f t="shared" si="0"/>
        <v>90000</v>
      </c>
      <c r="G18" s="6"/>
      <c r="H18" s="6"/>
      <c r="I18" s="6">
        <v>90000</v>
      </c>
      <c r="J18" s="6"/>
      <c r="K18" s="36"/>
    </row>
    <row r="19" spans="1:11" hidden="1" x14ac:dyDescent="0.25">
      <c r="A19" s="3" t="s">
        <v>19</v>
      </c>
      <c r="B19" s="5" t="s">
        <v>26</v>
      </c>
      <c r="C19" s="64">
        <v>225</v>
      </c>
      <c r="D19" s="2">
        <v>220</v>
      </c>
      <c r="E19" s="3">
        <v>9311010</v>
      </c>
      <c r="F19" s="8">
        <f t="shared" si="0"/>
        <v>15000</v>
      </c>
      <c r="G19" s="6">
        <v>3750</v>
      </c>
      <c r="H19" s="6">
        <v>3750</v>
      </c>
      <c r="I19" s="6">
        <v>3750</v>
      </c>
      <c r="J19" s="6">
        <v>3750</v>
      </c>
      <c r="K19" s="36"/>
    </row>
    <row r="20" spans="1:11" hidden="1" x14ac:dyDescent="0.25">
      <c r="A20" s="3" t="s">
        <v>19</v>
      </c>
      <c r="B20" s="5" t="s">
        <v>27</v>
      </c>
      <c r="C20" s="64">
        <v>226</v>
      </c>
      <c r="D20" s="2">
        <v>220</v>
      </c>
      <c r="E20" s="3">
        <v>9311010</v>
      </c>
      <c r="F20" s="8">
        <f t="shared" si="0"/>
        <v>4000</v>
      </c>
      <c r="G20" s="6">
        <v>1000</v>
      </c>
      <c r="H20" s="6">
        <v>1000</v>
      </c>
      <c r="I20" s="6">
        <v>1000</v>
      </c>
      <c r="J20" s="6">
        <v>1000</v>
      </c>
      <c r="K20" s="36"/>
    </row>
    <row r="21" spans="1:11" ht="24" hidden="1" x14ac:dyDescent="0.25">
      <c r="A21" s="3" t="s">
        <v>19</v>
      </c>
      <c r="B21" s="5" t="s">
        <v>28</v>
      </c>
      <c r="C21" s="64">
        <v>225</v>
      </c>
      <c r="D21" s="2">
        <v>220</v>
      </c>
      <c r="E21" s="3">
        <v>9311010</v>
      </c>
      <c r="F21" s="8">
        <f t="shared" si="0"/>
        <v>25000</v>
      </c>
      <c r="G21" s="6">
        <v>6250</v>
      </c>
      <c r="H21" s="6">
        <v>6250</v>
      </c>
      <c r="I21" s="6">
        <v>6250</v>
      </c>
      <c r="J21" s="6">
        <v>6250</v>
      </c>
      <c r="K21" s="36"/>
    </row>
    <row r="22" spans="1:11" x14ac:dyDescent="0.25">
      <c r="A22" s="3" t="s">
        <v>19</v>
      </c>
      <c r="B22" s="5" t="s">
        <v>29</v>
      </c>
      <c r="C22" s="64">
        <v>340</v>
      </c>
      <c r="D22" s="2">
        <v>142</v>
      </c>
      <c r="E22" s="3">
        <v>3311168</v>
      </c>
      <c r="F22" s="8">
        <f t="shared" si="0"/>
        <v>8000</v>
      </c>
      <c r="G22" s="6"/>
      <c r="H22" s="6">
        <v>8000</v>
      </c>
      <c r="I22" s="6"/>
      <c r="J22" s="6"/>
      <c r="K22" s="36"/>
    </row>
    <row r="23" spans="1:11" x14ac:dyDescent="0.25">
      <c r="A23" s="3" t="s">
        <v>19</v>
      </c>
      <c r="B23" s="5" t="s">
        <v>30</v>
      </c>
      <c r="C23" s="64">
        <v>340</v>
      </c>
      <c r="D23" s="2">
        <v>48</v>
      </c>
      <c r="E23" s="3">
        <v>2422000</v>
      </c>
      <c r="F23" s="8">
        <f t="shared" si="0"/>
        <v>300000</v>
      </c>
      <c r="G23" s="6">
        <v>75000</v>
      </c>
      <c r="H23" s="6">
        <v>75000</v>
      </c>
      <c r="I23" s="6">
        <v>75000</v>
      </c>
      <c r="J23" s="6">
        <v>75000</v>
      </c>
      <c r="K23" s="36"/>
    </row>
    <row r="24" spans="1:11" x14ac:dyDescent="0.25">
      <c r="A24" s="3" t="s">
        <v>19</v>
      </c>
      <c r="B24" s="5" t="s">
        <v>15</v>
      </c>
      <c r="C24" s="64">
        <v>340</v>
      </c>
      <c r="D24" s="2">
        <v>40</v>
      </c>
      <c r="E24" s="3"/>
      <c r="F24" s="8">
        <f t="shared" si="0"/>
        <v>20000</v>
      </c>
      <c r="G24" s="6">
        <v>20000</v>
      </c>
      <c r="H24" s="6"/>
      <c r="I24" s="6"/>
      <c r="J24" s="6"/>
      <c r="K24" s="36"/>
    </row>
    <row r="25" spans="1:11" ht="24" x14ac:dyDescent="0.25">
      <c r="A25" s="3" t="s">
        <v>19</v>
      </c>
      <c r="B25" s="5" t="s">
        <v>31</v>
      </c>
      <c r="C25" s="64">
        <v>340</v>
      </c>
      <c r="D25" s="2">
        <v>118</v>
      </c>
      <c r="E25" s="3">
        <v>2714030</v>
      </c>
      <c r="F25" s="8">
        <f t="shared" si="0"/>
        <v>40000</v>
      </c>
      <c r="G25" s="6">
        <v>40000</v>
      </c>
      <c r="H25" s="6"/>
      <c r="I25" s="6"/>
      <c r="J25" s="6"/>
      <c r="K25" s="36"/>
    </row>
    <row r="26" spans="1:11" ht="24" hidden="1" x14ac:dyDescent="0.25">
      <c r="A26" s="3" t="s">
        <v>19</v>
      </c>
      <c r="B26" s="5" t="s">
        <v>32</v>
      </c>
      <c r="C26" s="64">
        <v>310</v>
      </c>
      <c r="D26" s="2">
        <v>121</v>
      </c>
      <c r="E26" s="3">
        <v>2940000</v>
      </c>
      <c r="F26" s="8">
        <f t="shared" si="0"/>
        <v>70000</v>
      </c>
      <c r="G26" s="6">
        <v>35000</v>
      </c>
      <c r="H26" s="6">
        <v>35000</v>
      </c>
      <c r="I26" s="6"/>
      <c r="J26" s="6"/>
      <c r="K26" s="36"/>
    </row>
    <row r="27" spans="1:11" hidden="1" x14ac:dyDescent="0.25">
      <c r="A27" s="3" t="s">
        <v>19</v>
      </c>
      <c r="B27" s="5" t="s">
        <v>33</v>
      </c>
      <c r="C27" s="64">
        <v>310</v>
      </c>
      <c r="D27" s="2">
        <v>118</v>
      </c>
      <c r="E27" s="3">
        <v>2890000</v>
      </c>
      <c r="F27" s="8">
        <f t="shared" si="0"/>
        <v>20000</v>
      </c>
      <c r="G27" s="6">
        <v>10000</v>
      </c>
      <c r="H27" s="6">
        <v>10000</v>
      </c>
      <c r="I27" s="6"/>
      <c r="J27" s="6"/>
      <c r="K27" s="36"/>
    </row>
    <row r="28" spans="1:11" x14ac:dyDescent="0.25">
      <c r="A28" s="3" t="s">
        <v>19</v>
      </c>
      <c r="B28" s="5" t="s">
        <v>222</v>
      </c>
      <c r="C28" s="64">
        <v>340</v>
      </c>
      <c r="D28" s="2">
        <v>38</v>
      </c>
      <c r="E28" s="3">
        <v>2020000</v>
      </c>
      <c r="F28" s="8">
        <f t="shared" si="0"/>
        <v>100000</v>
      </c>
      <c r="G28" s="6">
        <v>50000</v>
      </c>
      <c r="H28" s="6">
        <v>50000</v>
      </c>
      <c r="I28" s="6"/>
      <c r="J28" s="6"/>
      <c r="K28" s="36"/>
    </row>
    <row r="29" spans="1:11" x14ac:dyDescent="0.25">
      <c r="A29" s="3" t="s">
        <v>19</v>
      </c>
      <c r="B29" s="5" t="s">
        <v>34</v>
      </c>
      <c r="C29" s="64">
        <v>340</v>
      </c>
      <c r="D29" s="2">
        <v>168</v>
      </c>
      <c r="E29" s="3">
        <v>3699090</v>
      </c>
      <c r="F29" s="8">
        <f t="shared" si="0"/>
        <v>200000</v>
      </c>
      <c r="G29" s="6"/>
      <c r="H29" s="6">
        <v>100000</v>
      </c>
      <c r="I29" s="6">
        <v>100000</v>
      </c>
      <c r="J29" s="6"/>
      <c r="K29" s="36"/>
    </row>
    <row r="30" spans="1:11" x14ac:dyDescent="0.25">
      <c r="A30" s="3" t="s">
        <v>19</v>
      </c>
      <c r="B30" s="5" t="s">
        <v>35</v>
      </c>
      <c r="C30" s="64">
        <v>340</v>
      </c>
      <c r="D30" s="2">
        <v>113</v>
      </c>
      <c r="E30" s="3">
        <v>2693000</v>
      </c>
      <c r="F30" s="8">
        <f t="shared" si="0"/>
        <v>58700</v>
      </c>
      <c r="G30" s="6"/>
      <c r="H30" s="6">
        <v>58700</v>
      </c>
      <c r="I30" s="6"/>
      <c r="J30" s="6"/>
      <c r="K30" s="36"/>
    </row>
    <row r="31" spans="1:11" x14ac:dyDescent="0.25">
      <c r="A31" s="3" t="s">
        <v>19</v>
      </c>
      <c r="B31" s="5" t="s">
        <v>36</v>
      </c>
      <c r="C31" s="64">
        <v>340</v>
      </c>
      <c r="D31" s="2">
        <v>113</v>
      </c>
      <c r="E31" s="3">
        <v>2109290</v>
      </c>
      <c r="F31" s="8">
        <f t="shared" si="0"/>
        <v>100000</v>
      </c>
      <c r="G31" s="6"/>
      <c r="H31" s="6">
        <v>50000</v>
      </c>
      <c r="I31" s="6">
        <v>50000</v>
      </c>
      <c r="J31" s="6"/>
      <c r="K31" s="36"/>
    </row>
    <row r="32" spans="1:11" x14ac:dyDescent="0.25">
      <c r="A32" s="3" t="s">
        <v>19</v>
      </c>
      <c r="B32" s="5" t="s">
        <v>37</v>
      </c>
      <c r="C32" s="64">
        <v>340</v>
      </c>
      <c r="D32" s="2">
        <v>113</v>
      </c>
      <c r="E32" s="3">
        <v>2694000</v>
      </c>
      <c r="F32" s="8">
        <f t="shared" si="0"/>
        <v>200000</v>
      </c>
      <c r="G32" s="6"/>
      <c r="H32" s="6">
        <v>100000</v>
      </c>
      <c r="I32" s="6">
        <v>100000</v>
      </c>
      <c r="J32" s="6"/>
      <c r="K32" s="36"/>
    </row>
    <row r="33" spans="1:11" x14ac:dyDescent="0.25">
      <c r="A33" s="3" t="s">
        <v>19</v>
      </c>
      <c r="B33" s="5" t="s">
        <v>38</v>
      </c>
      <c r="C33" s="64">
        <v>340</v>
      </c>
      <c r="D33" s="2">
        <v>168</v>
      </c>
      <c r="E33" s="3">
        <v>3697391</v>
      </c>
      <c r="F33" s="8">
        <f t="shared" si="0"/>
        <v>15000</v>
      </c>
      <c r="G33" s="6">
        <v>15000</v>
      </c>
      <c r="H33" s="6"/>
      <c r="I33" s="6"/>
      <c r="J33" s="6"/>
      <c r="K33" s="36"/>
    </row>
    <row r="34" spans="1:11" ht="24" x14ac:dyDescent="0.25">
      <c r="A34" s="3" t="s">
        <v>19</v>
      </c>
      <c r="B34" s="5" t="s">
        <v>39</v>
      </c>
      <c r="C34" s="64">
        <v>340</v>
      </c>
      <c r="D34" s="2">
        <v>108</v>
      </c>
      <c r="E34" s="3">
        <v>2524110</v>
      </c>
      <c r="F34" s="8">
        <f t="shared" si="0"/>
        <v>9000</v>
      </c>
      <c r="G34" s="6">
        <v>9000</v>
      </c>
      <c r="H34" s="6"/>
      <c r="I34" s="6"/>
      <c r="J34" s="6"/>
      <c r="K34" s="36"/>
    </row>
    <row r="35" spans="1:11" x14ac:dyDescent="0.25">
      <c r="A35" s="3" t="s">
        <v>19</v>
      </c>
      <c r="B35" s="5" t="s">
        <v>40</v>
      </c>
      <c r="C35" s="64">
        <v>340</v>
      </c>
      <c r="D35" s="2">
        <v>109</v>
      </c>
      <c r="E35" s="3">
        <v>2611000</v>
      </c>
      <c r="F35" s="8">
        <f t="shared" si="0"/>
        <v>10000</v>
      </c>
      <c r="G35" s="6"/>
      <c r="H35" s="6">
        <v>10000</v>
      </c>
      <c r="I35" s="6"/>
      <c r="J35" s="6"/>
      <c r="K35" s="36"/>
    </row>
    <row r="36" spans="1:11" x14ac:dyDescent="0.25">
      <c r="A36" s="3" t="s">
        <v>19</v>
      </c>
      <c r="B36" s="5" t="s">
        <v>41</v>
      </c>
      <c r="C36" s="64">
        <v>340</v>
      </c>
      <c r="D36" s="2">
        <v>45</v>
      </c>
      <c r="E36" s="3">
        <v>2320212</v>
      </c>
      <c r="F36" s="8">
        <f t="shared" si="0"/>
        <v>420000</v>
      </c>
      <c r="G36" s="6">
        <v>100000</v>
      </c>
      <c r="H36" s="6">
        <v>100000</v>
      </c>
      <c r="I36" s="6">
        <v>20000</v>
      </c>
      <c r="J36" s="6">
        <v>200000</v>
      </c>
      <c r="K36" s="36"/>
    </row>
    <row r="37" spans="1:11" hidden="1" x14ac:dyDescent="0.25">
      <c r="A37" s="3" t="s">
        <v>19</v>
      </c>
      <c r="B37" s="5" t="s">
        <v>42</v>
      </c>
      <c r="C37" s="64">
        <v>225</v>
      </c>
      <c r="D37" s="2">
        <v>115</v>
      </c>
      <c r="E37" s="3">
        <v>9437000</v>
      </c>
      <c r="F37" s="8">
        <f t="shared" si="0"/>
        <v>90000</v>
      </c>
      <c r="G37" s="6"/>
      <c r="H37" s="6">
        <v>90000</v>
      </c>
      <c r="I37" s="6"/>
      <c r="J37" s="6"/>
      <c r="K37" s="36"/>
    </row>
    <row r="38" spans="1:11" ht="24" hidden="1" x14ac:dyDescent="0.25">
      <c r="A38" s="3" t="s">
        <v>19</v>
      </c>
      <c r="B38" s="5" t="s">
        <v>43</v>
      </c>
      <c r="C38" s="64">
        <v>225</v>
      </c>
      <c r="D38" s="2">
        <v>115</v>
      </c>
      <c r="E38" s="3">
        <v>5020010</v>
      </c>
      <c r="F38" s="8">
        <f t="shared" si="0"/>
        <v>15000</v>
      </c>
      <c r="G38" s="6">
        <v>15000</v>
      </c>
      <c r="H38" s="6"/>
      <c r="I38" s="6"/>
      <c r="J38" s="6"/>
      <c r="K38" s="36"/>
    </row>
    <row r="39" spans="1:11" x14ac:dyDescent="0.25">
      <c r="A39" s="3" t="s">
        <v>19</v>
      </c>
      <c r="B39" s="5" t="s">
        <v>44</v>
      </c>
      <c r="C39" s="64">
        <v>340</v>
      </c>
      <c r="D39" s="2">
        <v>107</v>
      </c>
      <c r="E39" s="3">
        <v>2511103</v>
      </c>
      <c r="F39" s="8">
        <f t="shared" si="0"/>
        <v>60000</v>
      </c>
      <c r="G39" s="6"/>
      <c r="H39" s="6">
        <v>60000</v>
      </c>
      <c r="I39" s="6"/>
      <c r="J39" s="6"/>
      <c r="K39" s="36"/>
    </row>
    <row r="40" spans="1:11" ht="24" x14ac:dyDescent="0.25">
      <c r="A40" s="3" t="s">
        <v>19</v>
      </c>
      <c r="B40" s="5" t="s">
        <v>45</v>
      </c>
      <c r="C40" s="64">
        <v>340</v>
      </c>
      <c r="D40" s="2">
        <v>155</v>
      </c>
      <c r="E40" s="3">
        <v>3410000</v>
      </c>
      <c r="F40" s="8">
        <f t="shared" si="0"/>
        <v>90000</v>
      </c>
      <c r="G40" s="6"/>
      <c r="H40" s="6">
        <v>30000</v>
      </c>
      <c r="I40" s="6">
        <v>30000</v>
      </c>
      <c r="J40" s="6">
        <v>30000</v>
      </c>
      <c r="K40" s="36"/>
    </row>
    <row r="41" spans="1:11" ht="24" hidden="1" x14ac:dyDescent="0.25">
      <c r="A41" s="3" t="s">
        <v>19</v>
      </c>
      <c r="B41" s="5" t="s">
        <v>46</v>
      </c>
      <c r="C41" s="64">
        <v>226</v>
      </c>
      <c r="D41" s="2">
        <v>187</v>
      </c>
      <c r="E41" s="3">
        <v>6613021</v>
      </c>
      <c r="F41" s="8">
        <f t="shared" si="0"/>
        <v>150000</v>
      </c>
      <c r="G41" s="6"/>
      <c r="H41" s="6"/>
      <c r="I41" s="6"/>
      <c r="J41" s="6">
        <v>150000</v>
      </c>
      <c r="K41" s="36"/>
    </row>
    <row r="42" spans="1:11" hidden="1" x14ac:dyDescent="0.25">
      <c r="A42" s="3" t="s">
        <v>19</v>
      </c>
      <c r="B42" s="5" t="s">
        <v>47</v>
      </c>
      <c r="C42" s="64">
        <v>310</v>
      </c>
      <c r="D42" s="2">
        <v>127</v>
      </c>
      <c r="E42" s="3">
        <v>3020000</v>
      </c>
      <c r="F42" s="8">
        <f t="shared" si="0"/>
        <v>65000</v>
      </c>
      <c r="G42" s="6">
        <v>15000</v>
      </c>
      <c r="H42" s="6">
        <v>30000</v>
      </c>
      <c r="I42" s="6">
        <v>20000</v>
      </c>
      <c r="J42" s="6"/>
      <c r="K42" s="36"/>
    </row>
    <row r="43" spans="1:11" hidden="1" x14ac:dyDescent="0.25">
      <c r="A43" s="3" t="s">
        <v>19</v>
      </c>
      <c r="B43" s="5" t="s">
        <v>48</v>
      </c>
      <c r="C43" s="64">
        <v>310</v>
      </c>
      <c r="D43" s="2">
        <v>126</v>
      </c>
      <c r="E43" s="3">
        <v>3010210</v>
      </c>
      <c r="F43" s="8">
        <f t="shared" si="0"/>
        <v>35000</v>
      </c>
      <c r="G43" s="6">
        <v>35000</v>
      </c>
      <c r="H43" s="6"/>
      <c r="I43" s="6"/>
      <c r="J43" s="6"/>
      <c r="K43" s="36"/>
    </row>
    <row r="44" spans="1:11" hidden="1" x14ac:dyDescent="0.25">
      <c r="A44" s="3" t="s">
        <v>19</v>
      </c>
      <c r="B44" s="5" t="s">
        <v>49</v>
      </c>
      <c r="C44" s="64">
        <v>310</v>
      </c>
      <c r="D44" s="2">
        <v>126</v>
      </c>
      <c r="E44" s="3">
        <v>2930100</v>
      </c>
      <c r="F44" s="8">
        <f t="shared" si="0"/>
        <v>45000</v>
      </c>
      <c r="G44" s="6"/>
      <c r="H44" s="6">
        <v>15000</v>
      </c>
      <c r="I44" s="6">
        <v>15000</v>
      </c>
      <c r="J44" s="6">
        <v>15000</v>
      </c>
      <c r="K44" s="36"/>
    </row>
    <row r="45" spans="1:11" hidden="1" x14ac:dyDescent="0.25">
      <c r="A45" s="3" t="s">
        <v>19</v>
      </c>
      <c r="B45" s="5" t="s">
        <v>50</v>
      </c>
      <c r="C45" s="64">
        <v>310</v>
      </c>
      <c r="D45" s="2">
        <v>126</v>
      </c>
      <c r="E45" s="3">
        <v>2930153</v>
      </c>
      <c r="F45" s="8">
        <f t="shared" si="0"/>
        <v>10000</v>
      </c>
      <c r="G45" s="6">
        <v>5000</v>
      </c>
      <c r="H45" s="6"/>
      <c r="I45" s="6">
        <v>5000</v>
      </c>
      <c r="J45" s="6"/>
      <c r="K45" s="36"/>
    </row>
    <row r="46" spans="1:11" ht="24" hidden="1" x14ac:dyDescent="0.25">
      <c r="A46" s="3" t="s">
        <v>19</v>
      </c>
      <c r="B46" s="5" t="s">
        <v>51</v>
      </c>
      <c r="C46" s="64">
        <v>310</v>
      </c>
      <c r="D46" s="2">
        <v>162</v>
      </c>
      <c r="E46" s="3">
        <v>3611110</v>
      </c>
      <c r="F46" s="8">
        <f t="shared" si="0"/>
        <v>300000</v>
      </c>
      <c r="G46" s="6"/>
      <c r="H46" s="6">
        <v>100000</v>
      </c>
      <c r="I46" s="6">
        <v>100000</v>
      </c>
      <c r="J46" s="6">
        <v>100000</v>
      </c>
      <c r="K46" s="36"/>
    </row>
    <row r="47" spans="1:11" x14ac:dyDescent="0.25">
      <c r="A47" s="3" t="s">
        <v>19</v>
      </c>
      <c r="B47" s="5" t="s">
        <v>52</v>
      </c>
      <c r="C47" s="64">
        <v>340</v>
      </c>
      <c r="D47" s="2">
        <v>113</v>
      </c>
      <c r="E47" s="3">
        <v>2695000</v>
      </c>
      <c r="F47" s="8">
        <f t="shared" si="0"/>
        <v>80000</v>
      </c>
      <c r="G47" s="6"/>
      <c r="H47" s="6">
        <v>80000</v>
      </c>
      <c r="I47" s="6"/>
      <c r="J47" s="6"/>
      <c r="K47" s="36"/>
    </row>
    <row r="48" spans="1:11" x14ac:dyDescent="0.25">
      <c r="A48" s="3" t="s">
        <v>19</v>
      </c>
      <c r="B48" s="5" t="s">
        <v>53</v>
      </c>
      <c r="C48" s="64">
        <v>340</v>
      </c>
      <c r="D48" s="2">
        <v>168</v>
      </c>
      <c r="E48" s="3">
        <v>3697494</v>
      </c>
      <c r="F48" s="8">
        <f t="shared" si="0"/>
        <v>100000</v>
      </c>
      <c r="G48" s="6"/>
      <c r="H48" s="6"/>
      <c r="I48" s="6">
        <v>50000</v>
      </c>
      <c r="J48" s="6">
        <v>50000</v>
      </c>
      <c r="K48" s="36"/>
    </row>
    <row r="49" spans="1:11" ht="24" hidden="1" x14ac:dyDescent="0.25">
      <c r="A49" s="3" t="s">
        <v>54</v>
      </c>
      <c r="B49" s="5" t="s">
        <v>55</v>
      </c>
      <c r="C49" s="64">
        <v>226</v>
      </c>
      <c r="D49" s="2">
        <v>41</v>
      </c>
      <c r="E49" s="3">
        <v>2212152</v>
      </c>
      <c r="F49" s="8">
        <f t="shared" si="0"/>
        <v>200000</v>
      </c>
      <c r="G49" s="6">
        <v>100000</v>
      </c>
      <c r="H49" s="6"/>
      <c r="I49" s="6">
        <v>100000</v>
      </c>
      <c r="J49" s="6"/>
      <c r="K49" s="36"/>
    </row>
    <row r="50" spans="1:11" ht="36" hidden="1" x14ac:dyDescent="0.25">
      <c r="A50" s="3" t="s">
        <v>54</v>
      </c>
      <c r="B50" s="5" t="s">
        <v>56</v>
      </c>
      <c r="C50" s="64">
        <v>226</v>
      </c>
      <c r="D50" s="2">
        <v>41</v>
      </c>
      <c r="E50" s="3">
        <v>2212152</v>
      </c>
      <c r="F50" s="8">
        <f t="shared" si="0"/>
        <v>80000</v>
      </c>
      <c r="G50" s="6">
        <v>40000</v>
      </c>
      <c r="H50" s="6"/>
      <c r="I50" s="6">
        <v>40000</v>
      </c>
      <c r="J50" s="6"/>
      <c r="K50" s="36"/>
    </row>
    <row r="51" spans="1:11" ht="36" hidden="1" x14ac:dyDescent="0.25">
      <c r="A51" s="3" t="s">
        <v>54</v>
      </c>
      <c r="B51" s="5" t="s">
        <v>57</v>
      </c>
      <c r="C51" s="64">
        <v>226</v>
      </c>
      <c r="D51" s="2">
        <v>41</v>
      </c>
      <c r="E51" s="3">
        <v>2212152</v>
      </c>
      <c r="F51" s="8">
        <f t="shared" si="0"/>
        <v>52800</v>
      </c>
      <c r="G51" s="6"/>
      <c r="H51" s="6"/>
      <c r="I51" s="6"/>
      <c r="J51" s="6">
        <f>1600*33</f>
        <v>52800</v>
      </c>
      <c r="K51" s="36" t="s">
        <v>58</v>
      </c>
    </row>
    <row r="52" spans="1:11" ht="24" hidden="1" x14ac:dyDescent="0.25">
      <c r="A52" s="3" t="s">
        <v>54</v>
      </c>
      <c r="B52" s="5" t="s">
        <v>60</v>
      </c>
      <c r="C52" s="64">
        <v>226</v>
      </c>
      <c r="D52" s="2">
        <v>217</v>
      </c>
      <c r="E52" s="3">
        <v>9231112</v>
      </c>
      <c r="F52" s="8">
        <f t="shared" si="0"/>
        <v>4000</v>
      </c>
      <c r="G52" s="6"/>
      <c r="H52" s="6"/>
      <c r="I52" s="6">
        <v>4000</v>
      </c>
      <c r="J52" s="6"/>
      <c r="K52" s="36"/>
    </row>
    <row r="53" spans="1:11" ht="24" hidden="1" x14ac:dyDescent="0.25">
      <c r="A53" s="3" t="s">
        <v>54</v>
      </c>
      <c r="B53" s="5" t="s">
        <v>61</v>
      </c>
      <c r="C53" s="64">
        <v>226</v>
      </c>
      <c r="D53" s="2">
        <v>217</v>
      </c>
      <c r="E53" s="3">
        <v>9231112</v>
      </c>
      <c r="F53" s="8">
        <f t="shared" si="0"/>
        <v>4000</v>
      </c>
      <c r="G53" s="6">
        <v>4000</v>
      </c>
      <c r="H53" s="6"/>
      <c r="I53" s="6"/>
      <c r="J53" s="6"/>
      <c r="K53" s="36"/>
    </row>
    <row r="54" spans="1:11" ht="24" x14ac:dyDescent="0.25">
      <c r="A54" s="3" t="s">
        <v>54</v>
      </c>
      <c r="B54" s="5" t="s">
        <v>62</v>
      </c>
      <c r="C54" s="64">
        <v>340</v>
      </c>
      <c r="D54" s="2">
        <v>39</v>
      </c>
      <c r="E54" s="3">
        <v>2101431</v>
      </c>
      <c r="F54" s="8">
        <f t="shared" si="0"/>
        <v>2000</v>
      </c>
      <c r="G54" s="6">
        <v>2000</v>
      </c>
      <c r="H54" s="6"/>
      <c r="I54" s="6"/>
      <c r="J54" s="6"/>
      <c r="K54" s="36"/>
    </row>
    <row r="55" spans="1:11" ht="24" hidden="1" x14ac:dyDescent="0.25">
      <c r="A55" s="3" t="s">
        <v>54</v>
      </c>
      <c r="B55" s="5" t="s">
        <v>63</v>
      </c>
      <c r="C55" s="64">
        <v>226</v>
      </c>
      <c r="D55" s="2">
        <v>197</v>
      </c>
      <c r="E55" s="3">
        <v>7310020</v>
      </c>
      <c r="F55" s="8">
        <f t="shared" si="0"/>
        <v>14000</v>
      </c>
      <c r="G55" s="6"/>
      <c r="H55" s="6"/>
      <c r="I55" s="6"/>
      <c r="J55" s="6">
        <v>14000</v>
      </c>
      <c r="K55" s="36"/>
    </row>
    <row r="56" spans="1:11" ht="24" hidden="1" x14ac:dyDescent="0.25">
      <c r="A56" s="3" t="s">
        <v>54</v>
      </c>
      <c r="B56" s="5" t="s">
        <v>64</v>
      </c>
      <c r="C56" s="64">
        <v>226</v>
      </c>
      <c r="D56" s="2">
        <v>210</v>
      </c>
      <c r="E56" s="3">
        <v>8090000</v>
      </c>
      <c r="F56" s="8">
        <f t="shared" si="0"/>
        <v>10000</v>
      </c>
      <c r="G56" s="6">
        <v>10000</v>
      </c>
      <c r="H56" s="6"/>
      <c r="I56" s="6"/>
      <c r="J56" s="6"/>
      <c r="K56" s="36"/>
    </row>
    <row r="57" spans="1:11" hidden="1" x14ac:dyDescent="0.25">
      <c r="A57" s="3" t="s">
        <v>54</v>
      </c>
      <c r="B57" s="5" t="s">
        <v>65</v>
      </c>
      <c r="C57" s="64">
        <v>310</v>
      </c>
      <c r="D57" s="2">
        <v>126</v>
      </c>
      <c r="E57" s="3">
        <v>3322303</v>
      </c>
      <c r="F57" s="8">
        <f t="shared" si="0"/>
        <v>22000</v>
      </c>
      <c r="G57" s="6"/>
      <c r="H57" s="6"/>
      <c r="I57" s="6">
        <v>22000</v>
      </c>
      <c r="J57" s="6"/>
      <c r="K57" s="36"/>
    </row>
    <row r="58" spans="1:11" ht="24" hidden="1" x14ac:dyDescent="0.25">
      <c r="A58" s="3" t="s">
        <v>54</v>
      </c>
      <c r="B58" s="5" t="s">
        <v>66</v>
      </c>
      <c r="C58" s="64">
        <v>310</v>
      </c>
      <c r="D58" s="2">
        <v>127</v>
      </c>
      <c r="E58" s="3">
        <v>3020000</v>
      </c>
      <c r="F58" s="8">
        <f t="shared" si="0"/>
        <v>20000</v>
      </c>
      <c r="G58" s="6"/>
      <c r="H58" s="6"/>
      <c r="I58" s="6">
        <v>20000</v>
      </c>
      <c r="J58" s="6"/>
      <c r="K58" s="36"/>
    </row>
    <row r="59" spans="1:11" ht="24" hidden="1" x14ac:dyDescent="0.25">
      <c r="A59" s="3" t="s">
        <v>68</v>
      </c>
      <c r="B59" s="5" t="s">
        <v>69</v>
      </c>
      <c r="C59" s="64">
        <v>340</v>
      </c>
      <c r="D59" s="2">
        <v>118</v>
      </c>
      <c r="E59" s="3">
        <v>2895456</v>
      </c>
      <c r="F59" s="8">
        <f t="shared" si="0"/>
        <v>12000</v>
      </c>
      <c r="G59" s="6"/>
      <c r="H59" s="6"/>
      <c r="I59" s="6">
        <v>12000</v>
      </c>
      <c r="J59" s="6"/>
      <c r="K59" s="36"/>
    </row>
    <row r="60" spans="1:11" hidden="1" x14ac:dyDescent="0.25">
      <c r="A60" s="3" t="s">
        <v>68</v>
      </c>
      <c r="B60" s="5" t="s">
        <v>70</v>
      </c>
      <c r="C60" s="64">
        <v>340</v>
      </c>
      <c r="D60" s="2">
        <v>128</v>
      </c>
      <c r="E60" s="3">
        <v>3111149</v>
      </c>
      <c r="F60" s="8">
        <f t="shared" si="0"/>
        <v>90000</v>
      </c>
      <c r="G60" s="6"/>
      <c r="H60" s="6"/>
      <c r="I60" s="6"/>
      <c r="J60" s="6">
        <v>90000</v>
      </c>
      <c r="K60" s="36"/>
    </row>
    <row r="61" spans="1:11" ht="24" hidden="1" x14ac:dyDescent="0.25">
      <c r="A61" s="3" t="s">
        <v>68</v>
      </c>
      <c r="B61" s="5" t="s">
        <v>71</v>
      </c>
      <c r="C61" s="64">
        <v>340</v>
      </c>
      <c r="D61" s="2">
        <v>48</v>
      </c>
      <c r="E61" s="3">
        <v>2411381</v>
      </c>
      <c r="F61" s="8">
        <f t="shared" si="0"/>
        <v>26000</v>
      </c>
      <c r="G61" s="6">
        <f>26000/4</f>
        <v>6500</v>
      </c>
      <c r="H61" s="6">
        <v>6500</v>
      </c>
      <c r="I61" s="6">
        <v>6500</v>
      </c>
      <c r="J61" s="6">
        <v>6500</v>
      </c>
      <c r="K61" s="36"/>
    </row>
    <row r="62" spans="1:11" hidden="1" x14ac:dyDescent="0.25">
      <c r="A62" s="3" t="s">
        <v>68</v>
      </c>
      <c r="B62" s="5" t="s">
        <v>72</v>
      </c>
      <c r="C62" s="64">
        <v>340</v>
      </c>
      <c r="D62" s="2">
        <v>32</v>
      </c>
      <c r="E62" s="3">
        <v>1729104</v>
      </c>
      <c r="F62" s="8">
        <f t="shared" si="0"/>
        <v>6000</v>
      </c>
      <c r="G62" s="6"/>
      <c r="H62" s="6">
        <v>3000</v>
      </c>
      <c r="I62" s="6">
        <v>3000</v>
      </c>
      <c r="J62" s="6"/>
      <c r="K62" s="36"/>
    </row>
    <row r="63" spans="1:11" hidden="1" x14ac:dyDescent="0.25">
      <c r="A63" s="3" t="s">
        <v>68</v>
      </c>
      <c r="B63" s="5" t="s">
        <v>73</v>
      </c>
      <c r="C63" s="64">
        <v>340</v>
      </c>
      <c r="D63" s="2">
        <v>154</v>
      </c>
      <c r="E63" s="3">
        <v>3319569</v>
      </c>
      <c r="F63" s="8">
        <f t="shared" si="0"/>
        <v>99000</v>
      </c>
      <c r="G63" s="6"/>
      <c r="H63" s="6"/>
      <c r="I63" s="6">
        <v>99000</v>
      </c>
      <c r="J63" s="6"/>
      <c r="K63" s="36"/>
    </row>
    <row r="64" spans="1:11" hidden="1" x14ac:dyDescent="0.25">
      <c r="A64" s="3" t="s">
        <v>68</v>
      </c>
      <c r="B64" s="5" t="s">
        <v>74</v>
      </c>
      <c r="C64" s="64">
        <v>340</v>
      </c>
      <c r="D64" s="2">
        <v>121</v>
      </c>
      <c r="E64" s="3">
        <v>2919129</v>
      </c>
      <c r="F64" s="8">
        <f t="shared" si="0"/>
        <v>30000</v>
      </c>
      <c r="G64" s="6"/>
      <c r="H64" s="6"/>
      <c r="I64" s="6">
        <v>30000</v>
      </c>
      <c r="J64" s="6"/>
      <c r="K64" s="36"/>
    </row>
    <row r="65" spans="1:11" hidden="1" x14ac:dyDescent="0.25">
      <c r="A65" s="3" t="s">
        <v>68</v>
      </c>
      <c r="B65" s="5" t="s">
        <v>75</v>
      </c>
      <c r="C65" s="64">
        <v>340</v>
      </c>
      <c r="D65" s="2">
        <v>110</v>
      </c>
      <c r="E65" s="3">
        <v>2618170</v>
      </c>
      <c r="F65" s="8">
        <f t="shared" si="0"/>
        <v>20000</v>
      </c>
      <c r="G65" s="6"/>
      <c r="H65" s="6">
        <v>10000</v>
      </c>
      <c r="I65" s="6">
        <v>10000</v>
      </c>
      <c r="J65" s="6"/>
      <c r="K65" s="36"/>
    </row>
    <row r="66" spans="1:11" hidden="1" x14ac:dyDescent="0.25">
      <c r="A66" s="3" t="s">
        <v>68</v>
      </c>
      <c r="B66" s="5" t="s">
        <v>76</v>
      </c>
      <c r="C66" s="64">
        <v>340</v>
      </c>
      <c r="D66" s="2">
        <v>33</v>
      </c>
      <c r="E66" s="3">
        <v>1816481</v>
      </c>
      <c r="F66" s="8">
        <f t="shared" si="0"/>
        <v>18000</v>
      </c>
      <c r="G66" s="6"/>
      <c r="H66" s="6">
        <v>9000</v>
      </c>
      <c r="I66" s="6">
        <v>9000</v>
      </c>
      <c r="J66" s="6"/>
      <c r="K66" s="36"/>
    </row>
    <row r="67" spans="1:11" ht="24" hidden="1" x14ac:dyDescent="0.25">
      <c r="A67" s="3" t="s">
        <v>68</v>
      </c>
      <c r="B67" s="5" t="s">
        <v>77</v>
      </c>
      <c r="C67" s="64">
        <v>340</v>
      </c>
      <c r="D67" s="2">
        <v>118</v>
      </c>
      <c r="E67" s="3">
        <v>2893100</v>
      </c>
      <c r="F67" s="8">
        <f t="shared" si="0"/>
        <v>5000</v>
      </c>
      <c r="G67" s="6"/>
      <c r="H67" s="6"/>
      <c r="I67" s="6">
        <v>5000</v>
      </c>
      <c r="J67" s="6"/>
      <c r="K67" s="36"/>
    </row>
    <row r="68" spans="1:11" ht="36" hidden="1" x14ac:dyDescent="0.25">
      <c r="A68" s="3" t="s">
        <v>68</v>
      </c>
      <c r="B68" s="5" t="s">
        <v>78</v>
      </c>
      <c r="C68" s="64">
        <v>340</v>
      </c>
      <c r="D68" s="2">
        <v>48</v>
      </c>
      <c r="E68" s="3">
        <v>2429511</v>
      </c>
      <c r="F68" s="8">
        <f t="shared" si="0"/>
        <v>20000</v>
      </c>
      <c r="G68" s="6"/>
      <c r="H68" s="6"/>
      <c r="I68" s="6">
        <v>20000</v>
      </c>
      <c r="J68" s="6"/>
      <c r="K68" s="36"/>
    </row>
    <row r="69" spans="1:11" ht="48" hidden="1" x14ac:dyDescent="0.25">
      <c r="A69" s="3" t="s">
        <v>68</v>
      </c>
      <c r="B69" s="5" t="s">
        <v>79</v>
      </c>
      <c r="C69" s="64">
        <v>340</v>
      </c>
      <c r="D69" s="2">
        <v>48</v>
      </c>
      <c r="E69" s="3">
        <v>2411000</v>
      </c>
      <c r="F69" s="8">
        <f t="shared" si="0"/>
        <v>10000</v>
      </c>
      <c r="G69" s="6"/>
      <c r="H69" s="6">
        <v>5000</v>
      </c>
      <c r="I69" s="6">
        <v>5000</v>
      </c>
      <c r="J69" s="6"/>
      <c r="K69" s="36"/>
    </row>
    <row r="70" spans="1:11" ht="48" hidden="1" x14ac:dyDescent="0.25">
      <c r="A70" s="3" t="s">
        <v>68</v>
      </c>
      <c r="B70" s="5" t="s">
        <v>80</v>
      </c>
      <c r="C70" s="64">
        <v>340</v>
      </c>
      <c r="D70" s="2">
        <v>118</v>
      </c>
      <c r="E70" s="3">
        <v>2723110</v>
      </c>
      <c r="F70" s="8">
        <f t="shared" si="0"/>
        <v>10000</v>
      </c>
      <c r="G70" s="6"/>
      <c r="H70" s="6">
        <v>5000</v>
      </c>
      <c r="I70" s="6">
        <v>5000</v>
      </c>
      <c r="J70" s="6"/>
      <c r="K70" s="36"/>
    </row>
    <row r="71" spans="1:11" ht="72" hidden="1" x14ac:dyDescent="0.25">
      <c r="A71" s="3" t="s">
        <v>68</v>
      </c>
      <c r="B71" s="5" t="s">
        <v>81</v>
      </c>
      <c r="C71" s="64">
        <v>340</v>
      </c>
      <c r="D71" s="2">
        <v>154</v>
      </c>
      <c r="E71" s="3">
        <v>3312410</v>
      </c>
      <c r="F71" s="8">
        <f t="shared" si="0"/>
        <v>50000</v>
      </c>
      <c r="G71" s="6"/>
      <c r="H71" s="6">
        <v>25000</v>
      </c>
      <c r="I71" s="6">
        <v>25000</v>
      </c>
      <c r="J71" s="6"/>
      <c r="K71" s="36"/>
    </row>
    <row r="72" spans="1:11" hidden="1" x14ac:dyDescent="0.25">
      <c r="A72" s="3" t="s">
        <v>68</v>
      </c>
      <c r="B72" s="5" t="s">
        <v>82</v>
      </c>
      <c r="C72" s="64">
        <v>310</v>
      </c>
      <c r="D72" s="2">
        <v>133</v>
      </c>
      <c r="E72" s="3">
        <v>3311244</v>
      </c>
      <c r="F72" s="8">
        <f t="shared" si="0"/>
        <v>10000</v>
      </c>
      <c r="G72" s="6"/>
      <c r="H72" s="6">
        <v>10000</v>
      </c>
      <c r="I72" s="6"/>
      <c r="J72" s="6"/>
      <c r="K72" s="36"/>
    </row>
    <row r="73" spans="1:11" hidden="1" x14ac:dyDescent="0.25">
      <c r="A73" s="3" t="s">
        <v>68</v>
      </c>
      <c r="B73" s="5" t="s">
        <v>83</v>
      </c>
      <c r="C73" s="64">
        <v>310</v>
      </c>
      <c r="D73" s="2">
        <v>110</v>
      </c>
      <c r="E73" s="3">
        <v>2618262</v>
      </c>
      <c r="F73" s="8">
        <f t="shared" si="0"/>
        <v>30000</v>
      </c>
      <c r="G73" s="6"/>
      <c r="H73" s="6">
        <v>30000</v>
      </c>
      <c r="I73" s="6"/>
      <c r="J73" s="6"/>
      <c r="K73" s="36"/>
    </row>
    <row r="74" spans="1:11" ht="24" hidden="1" x14ac:dyDescent="0.25">
      <c r="A74" s="3" t="s">
        <v>68</v>
      </c>
      <c r="B74" s="5" t="s">
        <v>84</v>
      </c>
      <c r="C74" s="64">
        <v>340</v>
      </c>
      <c r="D74" s="2">
        <v>113</v>
      </c>
      <c r="E74" s="3">
        <v>2693641</v>
      </c>
      <c r="F74" s="8">
        <f t="shared" si="0"/>
        <v>10000</v>
      </c>
      <c r="G74" s="6"/>
      <c r="H74" s="6">
        <v>10000</v>
      </c>
      <c r="I74" s="6"/>
      <c r="J74" s="6"/>
      <c r="K74" s="36"/>
    </row>
    <row r="75" spans="1:11" hidden="1" x14ac:dyDescent="0.25">
      <c r="A75" s="3" t="s">
        <v>68</v>
      </c>
      <c r="B75" s="5" t="s">
        <v>125</v>
      </c>
      <c r="C75" s="64">
        <v>310</v>
      </c>
      <c r="D75" s="2">
        <v>118</v>
      </c>
      <c r="E75" s="3">
        <v>2893100</v>
      </c>
      <c r="F75" s="8">
        <f t="shared" si="0"/>
        <v>2000</v>
      </c>
      <c r="G75" s="6"/>
      <c r="H75" s="6"/>
      <c r="I75" s="6"/>
      <c r="J75" s="6">
        <v>2000</v>
      </c>
      <c r="K75" s="36"/>
    </row>
    <row r="76" spans="1:11" hidden="1" x14ac:dyDescent="0.25">
      <c r="A76" s="3" t="s">
        <v>68</v>
      </c>
      <c r="B76" s="33" t="s">
        <v>215</v>
      </c>
      <c r="C76" s="64">
        <v>310</v>
      </c>
      <c r="D76" s="2">
        <v>127</v>
      </c>
      <c r="E76" s="3">
        <v>3020200</v>
      </c>
      <c r="F76" s="8">
        <f t="shared" si="0"/>
        <v>1200000</v>
      </c>
      <c r="G76" s="6"/>
      <c r="H76" s="6"/>
      <c r="I76" s="6"/>
      <c r="J76" s="6">
        <v>1200000</v>
      </c>
      <c r="K76" s="36"/>
    </row>
    <row r="77" spans="1:11" ht="24" hidden="1" x14ac:dyDescent="0.25">
      <c r="A77" s="3" t="s">
        <v>68</v>
      </c>
      <c r="B77" s="33" t="s">
        <v>216</v>
      </c>
      <c r="C77" s="64">
        <v>310</v>
      </c>
      <c r="D77" s="2">
        <v>127</v>
      </c>
      <c r="E77" s="3">
        <v>3020200</v>
      </c>
      <c r="F77" s="8">
        <f t="shared" si="0"/>
        <v>600000</v>
      </c>
      <c r="G77" s="6"/>
      <c r="H77" s="6"/>
      <c r="I77" s="6"/>
      <c r="J77" s="6">
        <v>600000</v>
      </c>
      <c r="K77" s="36"/>
    </row>
    <row r="78" spans="1:11" hidden="1" x14ac:dyDescent="0.25">
      <c r="A78" s="3" t="s">
        <v>68</v>
      </c>
      <c r="B78" s="33" t="s">
        <v>218</v>
      </c>
      <c r="C78" s="64">
        <v>310</v>
      </c>
      <c r="D78" s="2">
        <v>127</v>
      </c>
      <c r="E78" s="3">
        <v>3020200</v>
      </c>
      <c r="F78" s="8">
        <f t="shared" si="0"/>
        <v>50000</v>
      </c>
      <c r="G78" s="6"/>
      <c r="H78" s="6"/>
      <c r="I78" s="6"/>
      <c r="J78" s="6">
        <v>50000</v>
      </c>
      <c r="K78" s="36"/>
    </row>
    <row r="79" spans="1:11" ht="36" hidden="1" x14ac:dyDescent="0.25">
      <c r="A79" s="3" t="s">
        <v>68</v>
      </c>
      <c r="B79" s="33" t="s">
        <v>217</v>
      </c>
      <c r="C79" s="64">
        <v>310</v>
      </c>
      <c r="D79" s="2">
        <v>154</v>
      </c>
      <c r="E79" s="3">
        <v>3312372</v>
      </c>
      <c r="F79" s="8">
        <f t="shared" si="0"/>
        <v>360000</v>
      </c>
      <c r="G79" s="6"/>
      <c r="H79" s="6"/>
      <c r="I79" s="6"/>
      <c r="J79" s="6">
        <v>360000</v>
      </c>
      <c r="K79" s="36"/>
    </row>
    <row r="80" spans="1:11" hidden="1" x14ac:dyDescent="0.25">
      <c r="A80" s="3" t="s">
        <v>68</v>
      </c>
      <c r="B80" s="33" t="s">
        <v>219</v>
      </c>
      <c r="C80" s="64">
        <v>310</v>
      </c>
      <c r="D80" s="2">
        <v>127</v>
      </c>
      <c r="E80" s="3">
        <v>3020200</v>
      </c>
      <c r="F80" s="8">
        <f t="shared" si="0"/>
        <v>2300000</v>
      </c>
      <c r="G80" s="6"/>
      <c r="H80" s="6"/>
      <c r="I80" s="6"/>
      <c r="J80" s="6">
        <v>2300000</v>
      </c>
      <c r="K80" s="36"/>
    </row>
    <row r="81" spans="1:11" hidden="1" x14ac:dyDescent="0.25">
      <c r="A81" s="3" t="s">
        <v>68</v>
      </c>
      <c r="B81" s="33" t="s">
        <v>220</v>
      </c>
      <c r="C81" s="64">
        <v>310</v>
      </c>
      <c r="D81" s="2">
        <v>121</v>
      </c>
      <c r="E81" s="3">
        <v>2919117</v>
      </c>
      <c r="F81" s="8">
        <f t="shared" si="0"/>
        <v>60000</v>
      </c>
      <c r="G81" s="6"/>
      <c r="H81" s="6"/>
      <c r="I81" s="6"/>
      <c r="J81" s="6">
        <v>60000</v>
      </c>
      <c r="K81" s="36"/>
    </row>
    <row r="82" spans="1:11" ht="24" hidden="1" x14ac:dyDescent="0.25">
      <c r="A82" s="3" t="s">
        <v>68</v>
      </c>
      <c r="B82" s="33" t="s">
        <v>221</v>
      </c>
      <c r="C82" s="64">
        <v>310</v>
      </c>
      <c r="D82" s="2">
        <v>121</v>
      </c>
      <c r="E82" s="3">
        <v>2919117</v>
      </c>
      <c r="F82" s="8">
        <f t="shared" si="0"/>
        <v>50000</v>
      </c>
      <c r="G82" s="6"/>
      <c r="H82" s="6"/>
      <c r="I82" s="6"/>
      <c r="J82" s="6">
        <v>50000</v>
      </c>
      <c r="K82" s="36"/>
    </row>
    <row r="83" spans="1:11" ht="30" hidden="1" x14ac:dyDescent="0.25">
      <c r="A83" s="3" t="s">
        <v>85</v>
      </c>
      <c r="B83" s="5" t="s">
        <v>86</v>
      </c>
      <c r="C83" s="64">
        <v>221</v>
      </c>
      <c r="D83" s="2">
        <v>39</v>
      </c>
      <c r="E83" s="11" t="s">
        <v>87</v>
      </c>
      <c r="F83" s="8">
        <f t="shared" si="0"/>
        <v>35000</v>
      </c>
      <c r="G83" s="6">
        <f>35000/4</f>
        <v>8750</v>
      </c>
      <c r="H83" s="6">
        <v>8750</v>
      </c>
      <c r="I83" s="6">
        <v>8750</v>
      </c>
      <c r="J83" s="6">
        <v>8750</v>
      </c>
      <c r="K83" s="36"/>
    </row>
    <row r="84" spans="1:11" x14ac:dyDescent="0.25">
      <c r="A84" s="3" t="s">
        <v>85</v>
      </c>
      <c r="B84" s="5" t="s">
        <v>88</v>
      </c>
      <c r="C84" s="64">
        <v>340</v>
      </c>
      <c r="D84" s="2">
        <v>40</v>
      </c>
      <c r="E84" s="3">
        <v>2109020</v>
      </c>
      <c r="F84" s="8">
        <f t="shared" si="0"/>
        <v>5000</v>
      </c>
      <c r="G84" s="6"/>
      <c r="H84" s="6"/>
      <c r="I84" s="6">
        <v>5000</v>
      </c>
      <c r="J84" s="6"/>
      <c r="K84" s="36"/>
    </row>
    <row r="85" spans="1:11" x14ac:dyDescent="0.25">
      <c r="A85" s="3" t="s">
        <v>85</v>
      </c>
      <c r="B85" s="5" t="s">
        <v>89</v>
      </c>
      <c r="C85" s="64">
        <v>340</v>
      </c>
      <c r="D85" s="2">
        <v>39</v>
      </c>
      <c r="E85" s="3">
        <v>2100000</v>
      </c>
      <c r="F85" s="8">
        <f t="shared" si="0"/>
        <v>5000</v>
      </c>
      <c r="G85" s="6">
        <f>5000/4</f>
        <v>1250</v>
      </c>
      <c r="H85" s="6">
        <v>1250</v>
      </c>
      <c r="I85" s="6">
        <v>1250</v>
      </c>
      <c r="J85" s="6">
        <v>1250</v>
      </c>
      <c r="K85" s="36"/>
    </row>
    <row r="86" spans="1:11" hidden="1" x14ac:dyDescent="0.25">
      <c r="A86" s="3" t="s">
        <v>85</v>
      </c>
      <c r="B86" s="5" t="s">
        <v>90</v>
      </c>
      <c r="C86" s="64">
        <v>221</v>
      </c>
      <c r="D86" s="2">
        <v>184</v>
      </c>
      <c r="E86" s="3">
        <v>6420011</v>
      </c>
      <c r="F86" s="8">
        <f t="shared" si="0"/>
        <v>20000</v>
      </c>
      <c r="G86" s="6">
        <f>20000/4</f>
        <v>5000</v>
      </c>
      <c r="H86" s="6">
        <v>5000</v>
      </c>
      <c r="I86" s="6">
        <v>5000</v>
      </c>
      <c r="J86" s="6">
        <v>5000</v>
      </c>
      <c r="K86" s="36"/>
    </row>
    <row r="87" spans="1:11" x14ac:dyDescent="0.25">
      <c r="A87" s="3" t="s">
        <v>85</v>
      </c>
      <c r="B87" s="5" t="s">
        <v>388</v>
      </c>
      <c r="C87" s="64">
        <v>340</v>
      </c>
      <c r="D87" s="2">
        <v>126</v>
      </c>
      <c r="E87" s="3">
        <v>3010500</v>
      </c>
      <c r="F87" s="8">
        <f t="shared" si="0"/>
        <v>15000</v>
      </c>
      <c r="G87" s="6">
        <f>15000/4</f>
        <v>3750</v>
      </c>
      <c r="H87" s="6">
        <v>3750</v>
      </c>
      <c r="I87" s="6">
        <v>3750</v>
      </c>
      <c r="J87" s="6">
        <v>3750</v>
      </c>
      <c r="K87" s="36"/>
    </row>
    <row r="88" spans="1:11" x14ac:dyDescent="0.25">
      <c r="A88" s="3" t="s">
        <v>91</v>
      </c>
      <c r="B88" s="5" t="s">
        <v>92</v>
      </c>
      <c r="C88" s="64">
        <v>340</v>
      </c>
      <c r="D88" s="2">
        <v>42</v>
      </c>
      <c r="E88" s="3">
        <v>2221460</v>
      </c>
      <c r="F88" s="8">
        <f t="shared" si="0"/>
        <v>9000</v>
      </c>
      <c r="G88" s="6"/>
      <c r="H88" s="6">
        <v>9000</v>
      </c>
      <c r="I88" s="6"/>
      <c r="J88" s="6"/>
      <c r="K88" s="36"/>
    </row>
    <row r="89" spans="1:11" hidden="1" x14ac:dyDescent="0.25">
      <c r="A89" s="3" t="s">
        <v>93</v>
      </c>
      <c r="B89" s="5" t="s">
        <v>94</v>
      </c>
      <c r="C89" s="64">
        <v>226</v>
      </c>
      <c r="D89" s="2">
        <v>41</v>
      </c>
      <c r="E89" s="3">
        <v>2210000</v>
      </c>
      <c r="F89" s="8">
        <f t="shared" si="0"/>
        <v>10000</v>
      </c>
      <c r="G89" s="6"/>
      <c r="H89" s="6">
        <v>10000</v>
      </c>
      <c r="I89" s="6"/>
      <c r="J89" s="6"/>
      <c r="K89" s="36"/>
    </row>
    <row r="90" spans="1:11" x14ac:dyDescent="0.25">
      <c r="A90" s="3" t="s">
        <v>93</v>
      </c>
      <c r="B90" s="5" t="s">
        <v>15</v>
      </c>
      <c r="C90" s="64">
        <v>340</v>
      </c>
      <c r="D90" s="2">
        <v>40</v>
      </c>
      <c r="E90" s="3">
        <v>2109020</v>
      </c>
      <c r="F90" s="8">
        <f t="shared" si="0"/>
        <v>20000</v>
      </c>
      <c r="G90" s="6"/>
      <c r="H90" s="6">
        <f>5000+5000</f>
        <v>10000</v>
      </c>
      <c r="I90" s="6">
        <f>5000</f>
        <v>5000</v>
      </c>
      <c r="J90" s="6">
        <v>5000</v>
      </c>
      <c r="K90" s="36"/>
    </row>
    <row r="91" spans="1:11" ht="24" hidden="1" x14ac:dyDescent="0.25">
      <c r="A91" s="3" t="s">
        <v>93</v>
      </c>
      <c r="B91" s="5" t="s">
        <v>95</v>
      </c>
      <c r="C91" s="64">
        <v>226</v>
      </c>
      <c r="D91" s="2">
        <v>219</v>
      </c>
      <c r="E91" s="3">
        <v>9220000</v>
      </c>
      <c r="F91" s="8">
        <f t="shared" si="0"/>
        <v>18000</v>
      </c>
      <c r="G91" s="6"/>
      <c r="H91" s="6">
        <f>2000+2000+2000</f>
        <v>6000</v>
      </c>
      <c r="I91" s="6">
        <f>2000+2000+2000</f>
        <v>6000</v>
      </c>
      <c r="J91" s="6">
        <f>2000+2000+2000</f>
        <v>6000</v>
      </c>
      <c r="K91" s="36"/>
    </row>
    <row r="92" spans="1:11" hidden="1" x14ac:dyDescent="0.25">
      <c r="A92" s="3" t="s">
        <v>93</v>
      </c>
      <c r="B92" s="5" t="s">
        <v>48</v>
      </c>
      <c r="C92" s="64">
        <v>310</v>
      </c>
      <c r="D92" s="2">
        <v>126</v>
      </c>
      <c r="E92" s="3">
        <v>2930000</v>
      </c>
      <c r="F92" s="8">
        <f t="shared" si="0"/>
        <v>25000</v>
      </c>
      <c r="G92" s="6"/>
      <c r="H92" s="6">
        <v>25000</v>
      </c>
      <c r="I92" s="6"/>
      <c r="J92" s="6"/>
      <c r="K92" s="36"/>
    </row>
    <row r="93" spans="1:11" hidden="1" x14ac:dyDescent="0.25">
      <c r="A93" s="3" t="s">
        <v>93</v>
      </c>
      <c r="B93" s="5" t="s">
        <v>96</v>
      </c>
      <c r="C93" s="64">
        <v>310</v>
      </c>
      <c r="D93" s="2">
        <v>162</v>
      </c>
      <c r="E93" s="3">
        <v>3610000</v>
      </c>
      <c r="F93" s="8">
        <f t="shared" si="0"/>
        <v>10000</v>
      </c>
      <c r="G93" s="6"/>
      <c r="H93" s="6">
        <v>10000</v>
      </c>
      <c r="I93" s="6"/>
      <c r="J93" s="6"/>
      <c r="K93" s="36"/>
    </row>
    <row r="94" spans="1:11" hidden="1" x14ac:dyDescent="0.25">
      <c r="A94" s="3" t="s">
        <v>93</v>
      </c>
      <c r="B94" s="5" t="s">
        <v>97</v>
      </c>
      <c r="C94" s="64">
        <v>310</v>
      </c>
      <c r="D94" s="2">
        <v>162</v>
      </c>
      <c r="E94" s="3">
        <v>3610000</v>
      </c>
      <c r="F94" s="8">
        <f t="shared" si="0"/>
        <v>10000</v>
      </c>
      <c r="G94" s="6"/>
      <c r="H94" s="6">
        <v>10000</v>
      </c>
      <c r="I94" s="6"/>
      <c r="J94" s="6"/>
      <c r="K94" s="36"/>
    </row>
    <row r="95" spans="1:11" hidden="1" x14ac:dyDescent="0.25">
      <c r="A95" s="3" t="s">
        <v>93</v>
      </c>
      <c r="B95" s="5" t="s">
        <v>98</v>
      </c>
      <c r="C95" s="64">
        <v>310</v>
      </c>
      <c r="D95" s="2">
        <v>162</v>
      </c>
      <c r="E95" s="3">
        <v>3610000</v>
      </c>
      <c r="F95" s="8">
        <f t="shared" si="0"/>
        <v>5000</v>
      </c>
      <c r="G95" s="6"/>
      <c r="H95" s="6">
        <v>5000</v>
      </c>
      <c r="I95" s="6"/>
      <c r="J95" s="6"/>
      <c r="K95" s="36"/>
    </row>
    <row r="96" spans="1:11" ht="36" hidden="1" x14ac:dyDescent="0.25">
      <c r="A96" s="3" t="s">
        <v>99</v>
      </c>
      <c r="B96" s="5" t="s">
        <v>100</v>
      </c>
      <c r="C96" s="64">
        <v>226</v>
      </c>
      <c r="D96" s="2">
        <v>193</v>
      </c>
      <c r="E96" s="3">
        <v>7220000</v>
      </c>
      <c r="F96" s="8">
        <f t="shared" si="0"/>
        <v>6000</v>
      </c>
      <c r="G96" s="6">
        <v>6000</v>
      </c>
      <c r="H96" s="6"/>
      <c r="I96" s="6"/>
      <c r="J96" s="6"/>
      <c r="K96" s="36" t="s">
        <v>99</v>
      </c>
    </row>
    <row r="97" spans="1:11" ht="36" hidden="1" x14ac:dyDescent="0.25">
      <c r="A97" s="3" t="s">
        <v>99</v>
      </c>
      <c r="B97" s="5" t="s">
        <v>101</v>
      </c>
      <c r="C97" s="64">
        <v>226</v>
      </c>
      <c r="D97" s="2">
        <v>196</v>
      </c>
      <c r="E97" s="3">
        <v>7260090</v>
      </c>
      <c r="F97" s="8">
        <f t="shared" si="0"/>
        <v>36000</v>
      </c>
      <c r="G97" s="6">
        <v>36000</v>
      </c>
      <c r="H97" s="6"/>
      <c r="I97" s="6"/>
      <c r="J97" s="6"/>
      <c r="K97" s="36" t="s">
        <v>229</v>
      </c>
    </row>
    <row r="98" spans="1:11" ht="72" hidden="1" x14ac:dyDescent="0.25">
      <c r="A98" s="3" t="s">
        <v>99</v>
      </c>
      <c r="B98" s="5" t="s">
        <v>102</v>
      </c>
      <c r="C98" s="64">
        <v>226</v>
      </c>
      <c r="D98" s="2">
        <v>196</v>
      </c>
      <c r="E98" s="3">
        <v>7260011</v>
      </c>
      <c r="F98" s="8">
        <f t="shared" si="0"/>
        <v>149700</v>
      </c>
      <c r="G98" s="6"/>
      <c r="H98" s="6"/>
      <c r="I98" s="6">
        <v>149700</v>
      </c>
      <c r="J98" s="6"/>
      <c r="K98" s="36" t="s">
        <v>229</v>
      </c>
    </row>
    <row r="99" spans="1:11" ht="48" hidden="1" x14ac:dyDescent="0.25">
      <c r="A99" s="3" t="s">
        <v>99</v>
      </c>
      <c r="B99" s="5" t="s">
        <v>103</v>
      </c>
      <c r="C99" s="64">
        <v>226</v>
      </c>
      <c r="D99" s="2">
        <v>196</v>
      </c>
      <c r="E99" s="3">
        <v>7260011</v>
      </c>
      <c r="F99" s="8">
        <f t="shared" si="0"/>
        <v>7000</v>
      </c>
      <c r="G99" s="6"/>
      <c r="H99" s="6">
        <v>7000</v>
      </c>
      <c r="I99" s="6"/>
      <c r="J99" s="6"/>
      <c r="K99" s="36" t="s">
        <v>230</v>
      </c>
    </row>
    <row r="100" spans="1:11" ht="36" hidden="1" x14ac:dyDescent="0.25">
      <c r="A100" s="3" t="s">
        <v>99</v>
      </c>
      <c r="B100" s="5" t="s">
        <v>104</v>
      </c>
      <c r="C100" s="64">
        <v>226</v>
      </c>
      <c r="D100" s="2">
        <v>196</v>
      </c>
      <c r="E100" s="3">
        <v>7260024</v>
      </c>
      <c r="F100" s="8">
        <f t="shared" si="0"/>
        <v>180000</v>
      </c>
      <c r="G100" s="6"/>
      <c r="H100" s="6"/>
      <c r="I100" s="6">
        <v>180000</v>
      </c>
      <c r="J100" s="6"/>
      <c r="K100" s="36" t="s">
        <v>229</v>
      </c>
    </row>
    <row r="101" spans="1:11" ht="48" x14ac:dyDescent="0.25">
      <c r="A101" s="3" t="s">
        <v>99</v>
      </c>
      <c r="B101" s="5" t="s">
        <v>105</v>
      </c>
      <c r="C101" s="64">
        <v>340</v>
      </c>
      <c r="D101" s="2">
        <v>127</v>
      </c>
      <c r="E101" s="3">
        <v>3020000</v>
      </c>
      <c r="F101" s="8">
        <f t="shared" si="0"/>
        <v>20000</v>
      </c>
      <c r="G101" s="6">
        <f>20000/4</f>
        <v>5000</v>
      </c>
      <c r="H101" s="6">
        <v>5000</v>
      </c>
      <c r="I101" s="6">
        <v>5000</v>
      </c>
      <c r="J101" s="6">
        <v>5000</v>
      </c>
      <c r="K101" s="36" t="s">
        <v>229</v>
      </c>
    </row>
    <row r="102" spans="1:11" ht="36" x14ac:dyDescent="0.25">
      <c r="A102" s="3" t="s">
        <v>99</v>
      </c>
      <c r="B102" s="5" t="s">
        <v>106</v>
      </c>
      <c r="C102" s="64">
        <v>340</v>
      </c>
      <c r="D102" s="2">
        <v>127</v>
      </c>
      <c r="E102" s="3">
        <v>3020000</v>
      </c>
      <c r="F102" s="8">
        <f t="shared" si="0"/>
        <v>10600</v>
      </c>
      <c r="G102" s="6">
        <v>10600</v>
      </c>
      <c r="H102" s="6"/>
      <c r="I102" s="6"/>
      <c r="J102" s="6"/>
      <c r="K102" s="36" t="s">
        <v>231</v>
      </c>
    </row>
    <row r="103" spans="1:11" x14ac:dyDescent="0.25">
      <c r="A103" s="3" t="s">
        <v>99</v>
      </c>
      <c r="B103" s="5" t="s">
        <v>107</v>
      </c>
      <c r="C103" s="64">
        <v>340</v>
      </c>
      <c r="D103" s="2">
        <v>127</v>
      </c>
      <c r="E103" s="3">
        <v>3020000</v>
      </c>
      <c r="F103" s="8">
        <f t="shared" si="0"/>
        <v>18600</v>
      </c>
      <c r="G103" s="6">
        <v>18600</v>
      </c>
      <c r="H103" s="6"/>
      <c r="I103" s="6"/>
      <c r="J103" s="6"/>
      <c r="K103" s="36" t="s">
        <v>232</v>
      </c>
    </row>
    <row r="104" spans="1:11" x14ac:dyDescent="0.25">
      <c r="A104" s="3" t="s">
        <v>99</v>
      </c>
      <c r="B104" s="5" t="s">
        <v>108</v>
      </c>
      <c r="C104" s="64">
        <v>340</v>
      </c>
      <c r="D104" s="2">
        <v>127</v>
      </c>
      <c r="E104" s="3">
        <v>3020000</v>
      </c>
      <c r="F104" s="8">
        <f t="shared" si="0"/>
        <v>2300</v>
      </c>
      <c r="G104" s="6">
        <v>2300</v>
      </c>
      <c r="H104" s="6"/>
      <c r="I104" s="6"/>
      <c r="J104" s="6"/>
      <c r="K104" s="36" t="s">
        <v>19</v>
      </c>
    </row>
    <row r="105" spans="1:11" x14ac:dyDescent="0.25">
      <c r="A105" s="3" t="s">
        <v>99</v>
      </c>
      <c r="B105" s="5" t="s">
        <v>107</v>
      </c>
      <c r="C105" s="64">
        <v>340</v>
      </c>
      <c r="D105" s="2">
        <v>127</v>
      </c>
      <c r="E105" s="3">
        <v>3020000</v>
      </c>
      <c r="F105" s="8">
        <f t="shared" si="0"/>
        <v>18600</v>
      </c>
      <c r="G105" s="6">
        <v>18600</v>
      </c>
      <c r="H105" s="6"/>
      <c r="I105" s="6"/>
      <c r="J105" s="6"/>
      <c r="K105" s="36" t="s">
        <v>99</v>
      </c>
    </row>
    <row r="106" spans="1:11" x14ac:dyDescent="0.25">
      <c r="A106" s="3" t="s">
        <v>99</v>
      </c>
      <c r="B106" s="5" t="s">
        <v>109</v>
      </c>
      <c r="C106" s="64">
        <v>340</v>
      </c>
      <c r="D106" s="2">
        <v>127</v>
      </c>
      <c r="E106" s="3">
        <v>3020000</v>
      </c>
      <c r="F106" s="8">
        <f t="shared" si="0"/>
        <v>2650</v>
      </c>
      <c r="G106" s="6">
        <v>2650</v>
      </c>
      <c r="H106" s="6"/>
      <c r="I106" s="6"/>
      <c r="J106" s="6"/>
      <c r="K106" s="36" t="s">
        <v>99</v>
      </c>
    </row>
    <row r="107" spans="1:11" ht="36" x14ac:dyDescent="0.25">
      <c r="A107" s="3" t="s">
        <v>99</v>
      </c>
      <c r="B107" s="5" t="s">
        <v>110</v>
      </c>
      <c r="C107" s="64">
        <v>340</v>
      </c>
      <c r="D107" s="2">
        <v>48</v>
      </c>
      <c r="E107" s="3">
        <v>2422000</v>
      </c>
      <c r="F107" s="8">
        <f t="shared" si="0"/>
        <v>9600</v>
      </c>
      <c r="G107" s="6"/>
      <c r="H107" s="6"/>
      <c r="I107" s="6"/>
      <c r="J107" s="6">
        <v>9600</v>
      </c>
      <c r="K107" s="36" t="s">
        <v>233</v>
      </c>
    </row>
    <row r="108" spans="1:11" ht="36" x14ac:dyDescent="0.25">
      <c r="A108" s="3" t="s">
        <v>99</v>
      </c>
      <c r="B108" s="5" t="s">
        <v>111</v>
      </c>
      <c r="C108" s="64">
        <v>340</v>
      </c>
      <c r="D108" s="2">
        <v>48</v>
      </c>
      <c r="E108" s="3">
        <v>2422000</v>
      </c>
      <c r="F108" s="8">
        <f t="shared" si="0"/>
        <v>5100</v>
      </c>
      <c r="G108" s="6"/>
      <c r="H108" s="6"/>
      <c r="I108" s="6"/>
      <c r="J108" s="6">
        <v>5100</v>
      </c>
      <c r="K108" s="36" t="s">
        <v>233</v>
      </c>
    </row>
    <row r="109" spans="1:11" ht="36" x14ac:dyDescent="0.25">
      <c r="A109" s="3" t="s">
        <v>99</v>
      </c>
      <c r="B109" s="5" t="s">
        <v>112</v>
      </c>
      <c r="C109" s="64">
        <v>340</v>
      </c>
      <c r="D109" s="2">
        <v>48</v>
      </c>
      <c r="E109" s="3">
        <v>2422000</v>
      </c>
      <c r="F109" s="8">
        <f t="shared" si="0"/>
        <v>5400</v>
      </c>
      <c r="G109" s="6"/>
      <c r="H109" s="6"/>
      <c r="I109" s="6"/>
      <c r="J109" s="6">
        <v>5400</v>
      </c>
      <c r="K109" s="36" t="s">
        <v>233</v>
      </c>
    </row>
    <row r="110" spans="1:11" ht="24" x14ac:dyDescent="0.25">
      <c r="A110" s="3" t="s">
        <v>99</v>
      </c>
      <c r="B110" s="5" t="s">
        <v>113</v>
      </c>
      <c r="C110" s="64">
        <v>340</v>
      </c>
      <c r="D110" s="2">
        <v>127</v>
      </c>
      <c r="E110" s="3">
        <v>3020000</v>
      </c>
      <c r="F110" s="8">
        <f t="shared" si="0"/>
        <v>39000</v>
      </c>
      <c r="G110" s="6"/>
      <c r="H110" s="6">
        <v>39000</v>
      </c>
      <c r="I110" s="6"/>
      <c r="J110" s="6"/>
      <c r="K110" s="36" t="s">
        <v>234</v>
      </c>
    </row>
    <row r="111" spans="1:11" ht="24" x14ac:dyDescent="0.25">
      <c r="A111" s="3" t="s">
        <v>99</v>
      </c>
      <c r="B111" s="5" t="s">
        <v>113</v>
      </c>
      <c r="C111" s="64">
        <v>340</v>
      </c>
      <c r="D111" s="2">
        <v>127</v>
      </c>
      <c r="E111" s="3">
        <v>3020000</v>
      </c>
      <c r="F111" s="8">
        <f t="shared" si="0"/>
        <v>39000</v>
      </c>
      <c r="G111" s="6"/>
      <c r="H111" s="6"/>
      <c r="I111" s="6">
        <v>39000</v>
      </c>
      <c r="J111" s="6"/>
      <c r="K111" s="36" t="s">
        <v>234</v>
      </c>
    </row>
    <row r="112" spans="1:11" ht="24" x14ac:dyDescent="0.25">
      <c r="A112" s="3" t="s">
        <v>99</v>
      </c>
      <c r="B112" s="5" t="s">
        <v>122</v>
      </c>
      <c r="C112" s="64">
        <v>340</v>
      </c>
      <c r="D112" s="2">
        <v>127</v>
      </c>
      <c r="E112" s="3">
        <v>3020000</v>
      </c>
      <c r="F112" s="8">
        <f t="shared" si="0"/>
        <v>26000</v>
      </c>
      <c r="G112" s="6">
        <v>26000</v>
      </c>
      <c r="H112" s="6"/>
      <c r="I112" s="6"/>
      <c r="J112" s="6"/>
      <c r="K112" s="36" t="s">
        <v>235</v>
      </c>
    </row>
    <row r="113" spans="1:11" ht="36" hidden="1" x14ac:dyDescent="0.25">
      <c r="A113" s="3" t="s">
        <v>99</v>
      </c>
      <c r="B113" s="5" t="s">
        <v>47</v>
      </c>
      <c r="C113" s="64">
        <v>310</v>
      </c>
      <c r="D113" s="2">
        <v>127</v>
      </c>
      <c r="E113" s="3">
        <v>3020000</v>
      </c>
      <c r="F113" s="8">
        <f t="shared" si="0"/>
        <v>100000</v>
      </c>
      <c r="G113" s="6"/>
      <c r="H113" s="6">
        <v>100000</v>
      </c>
      <c r="I113" s="6"/>
      <c r="J113" s="6"/>
      <c r="K113" s="36" t="s">
        <v>236</v>
      </c>
    </row>
    <row r="114" spans="1:11" hidden="1" x14ac:dyDescent="0.25">
      <c r="A114" s="3" t="s">
        <v>99</v>
      </c>
      <c r="B114" s="5" t="s">
        <v>114</v>
      </c>
      <c r="C114" s="64">
        <v>310</v>
      </c>
      <c r="D114" s="2">
        <v>127</v>
      </c>
      <c r="E114" s="3">
        <v>3020000</v>
      </c>
      <c r="F114" s="8">
        <f t="shared" si="0"/>
        <v>5500</v>
      </c>
      <c r="G114" s="6"/>
      <c r="H114" s="6"/>
      <c r="I114" s="6">
        <v>5500</v>
      </c>
      <c r="J114" s="6"/>
      <c r="K114" s="36" t="s">
        <v>237</v>
      </c>
    </row>
    <row r="115" spans="1:11" ht="24" x14ac:dyDescent="0.25">
      <c r="A115" s="3" t="s">
        <v>99</v>
      </c>
      <c r="B115" s="5" t="s">
        <v>115</v>
      </c>
      <c r="C115" s="64">
        <v>340</v>
      </c>
      <c r="D115" s="2">
        <v>127</v>
      </c>
      <c r="E115" s="3">
        <v>3020000</v>
      </c>
      <c r="F115" s="8">
        <f t="shared" si="0"/>
        <v>1750</v>
      </c>
      <c r="G115" s="6"/>
      <c r="H115" s="6"/>
      <c r="I115" s="6">
        <v>1750</v>
      </c>
      <c r="J115" s="6"/>
      <c r="K115" s="36" t="s">
        <v>238</v>
      </c>
    </row>
    <row r="116" spans="1:11" ht="24" x14ac:dyDescent="0.25">
      <c r="A116" s="3" t="s">
        <v>99</v>
      </c>
      <c r="B116" s="5" t="s">
        <v>116</v>
      </c>
      <c r="C116" s="64">
        <v>340</v>
      </c>
      <c r="D116" s="2">
        <v>127</v>
      </c>
      <c r="E116" s="3">
        <v>3020000</v>
      </c>
      <c r="F116" s="8">
        <f t="shared" si="0"/>
        <v>2000</v>
      </c>
      <c r="G116" s="6"/>
      <c r="H116" s="6"/>
      <c r="I116" s="6">
        <v>2000</v>
      </c>
      <c r="J116" s="6"/>
      <c r="K116" s="36" t="s">
        <v>238</v>
      </c>
    </row>
    <row r="117" spans="1:11" ht="24" x14ac:dyDescent="0.25">
      <c r="A117" s="3" t="s">
        <v>99</v>
      </c>
      <c r="B117" s="5" t="s">
        <v>117</v>
      </c>
      <c r="C117" s="64">
        <v>340</v>
      </c>
      <c r="D117" s="2">
        <v>127</v>
      </c>
      <c r="E117" s="3">
        <v>3020000</v>
      </c>
      <c r="F117" s="8">
        <f t="shared" si="0"/>
        <v>4500</v>
      </c>
      <c r="G117" s="6">
        <v>4500</v>
      </c>
      <c r="H117" s="6"/>
      <c r="I117" s="6"/>
      <c r="J117" s="6"/>
      <c r="K117" s="36" t="s">
        <v>238</v>
      </c>
    </row>
    <row r="118" spans="1:11" ht="24" x14ac:dyDescent="0.25">
      <c r="A118" s="3" t="s">
        <v>99</v>
      </c>
      <c r="B118" s="5" t="s">
        <v>118</v>
      </c>
      <c r="C118" s="64">
        <v>340</v>
      </c>
      <c r="D118" s="2">
        <v>127</v>
      </c>
      <c r="E118" s="3">
        <v>3020000</v>
      </c>
      <c r="F118" s="8">
        <f t="shared" si="0"/>
        <v>3600</v>
      </c>
      <c r="G118" s="6">
        <v>3600</v>
      </c>
      <c r="H118" s="6"/>
      <c r="I118" s="6"/>
      <c r="J118" s="6"/>
      <c r="K118" s="36" t="s">
        <v>238</v>
      </c>
    </row>
    <row r="119" spans="1:11" ht="24" x14ac:dyDescent="0.25">
      <c r="A119" s="3" t="s">
        <v>99</v>
      </c>
      <c r="B119" s="5" t="s">
        <v>119</v>
      </c>
      <c r="C119" s="64">
        <v>340</v>
      </c>
      <c r="D119" s="2">
        <v>127</v>
      </c>
      <c r="E119" s="3">
        <v>3020000</v>
      </c>
      <c r="F119" s="8">
        <f t="shared" si="0"/>
        <v>10000</v>
      </c>
      <c r="G119" s="6">
        <f>10000/4</f>
        <v>2500</v>
      </c>
      <c r="H119" s="6">
        <v>2500</v>
      </c>
      <c r="I119" s="6">
        <v>2500</v>
      </c>
      <c r="J119" s="6">
        <v>2500</v>
      </c>
      <c r="K119" s="36" t="s">
        <v>238</v>
      </c>
    </row>
    <row r="120" spans="1:11" ht="30" x14ac:dyDescent="0.25">
      <c r="A120" s="3" t="s">
        <v>99</v>
      </c>
      <c r="B120" s="5" t="s">
        <v>15</v>
      </c>
      <c r="C120" s="64">
        <v>340</v>
      </c>
      <c r="D120" s="2" t="s">
        <v>123</v>
      </c>
      <c r="E120" s="3"/>
      <c r="F120" s="8">
        <f t="shared" si="0"/>
        <v>3000</v>
      </c>
      <c r="G120" s="6"/>
      <c r="H120" s="6"/>
      <c r="I120" s="6"/>
      <c r="J120" s="6">
        <v>3000</v>
      </c>
      <c r="K120" s="36" t="s">
        <v>99</v>
      </c>
    </row>
    <row r="121" spans="1:11" ht="60" hidden="1" x14ac:dyDescent="0.25">
      <c r="A121" s="3" t="s">
        <v>99</v>
      </c>
      <c r="B121" s="5" t="s">
        <v>120</v>
      </c>
      <c r="C121" s="64">
        <v>225</v>
      </c>
      <c r="D121" s="2">
        <v>221</v>
      </c>
      <c r="E121" s="3"/>
      <c r="F121" s="8">
        <f t="shared" si="0"/>
        <v>100000</v>
      </c>
      <c r="G121" s="6">
        <v>100000</v>
      </c>
      <c r="H121" s="6"/>
      <c r="I121" s="6"/>
      <c r="J121" s="6"/>
      <c r="K121" s="36" t="s">
        <v>239</v>
      </c>
    </row>
    <row r="122" spans="1:11" ht="36" x14ac:dyDescent="0.25">
      <c r="A122" s="3" t="s">
        <v>99</v>
      </c>
      <c r="B122" s="5" t="s">
        <v>121</v>
      </c>
      <c r="C122" s="64">
        <v>340</v>
      </c>
      <c r="D122" s="2">
        <v>126</v>
      </c>
      <c r="E122" s="3">
        <v>3010503</v>
      </c>
      <c r="F122" s="8">
        <f t="shared" si="0"/>
        <v>15000</v>
      </c>
      <c r="G122" s="6"/>
      <c r="H122" s="6">
        <v>15000</v>
      </c>
      <c r="I122" s="6"/>
      <c r="J122" s="6"/>
      <c r="K122" s="36" t="s">
        <v>234</v>
      </c>
    </row>
    <row r="123" spans="1:11" ht="24" hidden="1" x14ac:dyDescent="0.25">
      <c r="A123" s="3" t="s">
        <v>184</v>
      </c>
      <c r="B123" s="5" t="s">
        <v>126</v>
      </c>
      <c r="C123" s="64">
        <v>310</v>
      </c>
      <c r="D123" s="12">
        <v>133</v>
      </c>
      <c r="E123" s="12">
        <v>3313100</v>
      </c>
      <c r="F123" s="8">
        <f t="shared" si="0"/>
        <v>3100</v>
      </c>
      <c r="G123" s="6"/>
      <c r="H123" s="6"/>
      <c r="I123" s="6">
        <v>3100</v>
      </c>
      <c r="J123" s="6"/>
      <c r="K123" s="36" t="s">
        <v>193</v>
      </c>
    </row>
    <row r="124" spans="1:11" ht="24" hidden="1" x14ac:dyDescent="0.25">
      <c r="A124" s="3" t="s">
        <v>184</v>
      </c>
      <c r="B124" s="5" t="s">
        <v>127</v>
      </c>
      <c r="C124" s="64">
        <v>310</v>
      </c>
      <c r="D124" s="12">
        <v>133</v>
      </c>
      <c r="E124" s="12">
        <v>3313100</v>
      </c>
      <c r="F124" s="8">
        <f t="shared" si="0"/>
        <v>500</v>
      </c>
      <c r="G124" s="6"/>
      <c r="H124" s="6"/>
      <c r="I124" s="6">
        <v>500</v>
      </c>
      <c r="J124" s="6"/>
      <c r="K124" s="36"/>
    </row>
    <row r="125" spans="1:11" x14ac:dyDescent="0.25">
      <c r="A125" s="3" t="s">
        <v>184</v>
      </c>
      <c r="B125" s="5" t="s">
        <v>128</v>
      </c>
      <c r="C125" s="64">
        <v>340</v>
      </c>
      <c r="D125" s="12">
        <v>118</v>
      </c>
      <c r="E125" s="12">
        <v>2890000</v>
      </c>
      <c r="F125" s="8">
        <f t="shared" si="0"/>
        <v>200</v>
      </c>
      <c r="G125" s="6">
        <v>200</v>
      </c>
      <c r="H125" s="6"/>
      <c r="I125" s="6"/>
      <c r="J125" s="6"/>
      <c r="K125" s="36"/>
    </row>
    <row r="126" spans="1:11" x14ac:dyDescent="0.25">
      <c r="A126" s="3" t="s">
        <v>184</v>
      </c>
      <c r="B126" s="5" t="s">
        <v>129</v>
      </c>
      <c r="C126" s="64">
        <v>340</v>
      </c>
      <c r="D126" s="12">
        <v>118</v>
      </c>
      <c r="E126" s="12">
        <v>2890000</v>
      </c>
      <c r="F126" s="8">
        <f t="shared" si="0"/>
        <v>200</v>
      </c>
      <c r="G126" s="6">
        <v>200</v>
      </c>
      <c r="H126" s="6"/>
      <c r="I126" s="6"/>
      <c r="J126" s="6"/>
      <c r="K126" s="36"/>
    </row>
    <row r="127" spans="1:11" ht="24" x14ac:dyDescent="0.25">
      <c r="A127" s="3" t="s">
        <v>184</v>
      </c>
      <c r="B127" s="5" t="s">
        <v>130</v>
      </c>
      <c r="C127" s="64">
        <v>340</v>
      </c>
      <c r="D127" s="12">
        <v>118</v>
      </c>
      <c r="E127" s="12">
        <v>2897610</v>
      </c>
      <c r="F127" s="8">
        <f t="shared" si="0"/>
        <v>1500</v>
      </c>
      <c r="G127" s="6">
        <v>1500</v>
      </c>
      <c r="H127" s="6"/>
      <c r="I127" s="6"/>
      <c r="J127" s="6"/>
      <c r="K127" s="36"/>
    </row>
    <row r="128" spans="1:11" x14ac:dyDescent="0.25">
      <c r="A128" s="3" t="s">
        <v>184</v>
      </c>
      <c r="B128" s="5" t="s">
        <v>131</v>
      </c>
      <c r="C128" s="64">
        <v>340</v>
      </c>
      <c r="D128" s="12">
        <v>133</v>
      </c>
      <c r="E128" s="12">
        <v>2519310</v>
      </c>
      <c r="F128" s="8">
        <f t="shared" si="0"/>
        <v>200</v>
      </c>
      <c r="G128" s="6">
        <v>200</v>
      </c>
      <c r="H128" s="6"/>
      <c r="I128" s="6"/>
      <c r="J128" s="6"/>
      <c r="K128" s="36"/>
    </row>
    <row r="129" spans="1:11" x14ac:dyDescent="0.25">
      <c r="A129" s="3" t="s">
        <v>184</v>
      </c>
      <c r="B129" s="5" t="s">
        <v>132</v>
      </c>
      <c r="C129" s="64">
        <v>340</v>
      </c>
      <c r="D129" s="12">
        <v>32</v>
      </c>
      <c r="E129" s="12">
        <v>1711271</v>
      </c>
      <c r="F129" s="8">
        <f t="shared" si="0"/>
        <v>350</v>
      </c>
      <c r="G129" s="6">
        <v>350</v>
      </c>
      <c r="H129" s="6"/>
      <c r="I129" s="6"/>
      <c r="J129" s="6"/>
      <c r="K129" s="36"/>
    </row>
    <row r="130" spans="1:11" ht="24" x14ac:dyDescent="0.25">
      <c r="A130" s="3" t="s">
        <v>184</v>
      </c>
      <c r="B130" s="5" t="s">
        <v>133</v>
      </c>
      <c r="C130" s="64">
        <v>340</v>
      </c>
      <c r="D130" s="12">
        <v>118</v>
      </c>
      <c r="E130" s="12">
        <v>2890000</v>
      </c>
      <c r="F130" s="8">
        <f t="shared" si="0"/>
        <v>500</v>
      </c>
      <c r="G130" s="6">
        <v>500</v>
      </c>
      <c r="H130" s="6"/>
      <c r="I130" s="6"/>
      <c r="J130" s="6"/>
      <c r="K130" s="36"/>
    </row>
    <row r="131" spans="1:11" ht="24" x14ac:dyDescent="0.25">
      <c r="A131" s="3" t="s">
        <v>184</v>
      </c>
      <c r="B131" s="5" t="s">
        <v>134</v>
      </c>
      <c r="C131" s="64">
        <v>340</v>
      </c>
      <c r="D131" s="12">
        <v>118</v>
      </c>
      <c r="E131" s="12">
        <v>2890000</v>
      </c>
      <c r="F131" s="8">
        <f t="shared" si="0"/>
        <v>150</v>
      </c>
      <c r="G131" s="6">
        <v>150</v>
      </c>
      <c r="H131" s="6"/>
      <c r="I131" s="6"/>
      <c r="J131" s="6"/>
      <c r="K131" s="36"/>
    </row>
    <row r="132" spans="1:11" x14ac:dyDescent="0.25">
      <c r="A132" s="3" t="s">
        <v>184</v>
      </c>
      <c r="B132" s="5" t="s">
        <v>135</v>
      </c>
      <c r="C132" s="64">
        <v>340</v>
      </c>
      <c r="D132" s="12">
        <v>118</v>
      </c>
      <c r="E132" s="12">
        <v>2890000</v>
      </c>
      <c r="F132" s="8">
        <f t="shared" si="0"/>
        <v>1500</v>
      </c>
      <c r="G132" s="6">
        <v>1500</v>
      </c>
      <c r="H132" s="6"/>
      <c r="I132" s="6"/>
      <c r="J132" s="6"/>
      <c r="K132" s="36"/>
    </row>
    <row r="133" spans="1:11" x14ac:dyDescent="0.25">
      <c r="A133" s="3" t="s">
        <v>184</v>
      </c>
      <c r="B133" s="5" t="s">
        <v>136</v>
      </c>
      <c r="C133" s="64">
        <v>340</v>
      </c>
      <c r="D133" s="12">
        <v>118</v>
      </c>
      <c r="E133" s="12">
        <v>2890000</v>
      </c>
      <c r="F133" s="8">
        <f t="shared" si="0"/>
        <v>400</v>
      </c>
      <c r="G133" s="6"/>
      <c r="H133" s="6">
        <v>400</v>
      </c>
      <c r="I133" s="6"/>
      <c r="J133" s="6"/>
      <c r="K133" s="36"/>
    </row>
    <row r="134" spans="1:11" ht="24" x14ac:dyDescent="0.25">
      <c r="A134" s="3" t="s">
        <v>184</v>
      </c>
      <c r="B134" s="5" t="s">
        <v>137</v>
      </c>
      <c r="C134" s="64">
        <v>340</v>
      </c>
      <c r="D134" s="12">
        <v>118</v>
      </c>
      <c r="E134" s="12">
        <v>2890000</v>
      </c>
      <c r="F134" s="8">
        <f t="shared" si="0"/>
        <v>250</v>
      </c>
      <c r="G134" s="6"/>
      <c r="H134" s="6">
        <v>250</v>
      </c>
      <c r="I134" s="6"/>
      <c r="J134" s="6"/>
      <c r="K134" s="36"/>
    </row>
    <row r="135" spans="1:11" hidden="1" x14ac:dyDescent="0.25">
      <c r="A135" s="3" t="s">
        <v>184</v>
      </c>
      <c r="B135" s="5" t="s">
        <v>138</v>
      </c>
      <c r="C135" s="64">
        <v>310</v>
      </c>
      <c r="D135" s="12">
        <v>118</v>
      </c>
      <c r="E135" s="12">
        <v>2890000</v>
      </c>
      <c r="F135" s="8">
        <f t="shared" si="0"/>
        <v>280</v>
      </c>
      <c r="G135" s="6"/>
      <c r="H135" s="6">
        <v>280</v>
      </c>
      <c r="I135" s="6"/>
      <c r="J135" s="6"/>
      <c r="K135" s="36"/>
    </row>
    <row r="136" spans="1:11" ht="24" x14ac:dyDescent="0.25">
      <c r="A136" s="3" t="s">
        <v>184</v>
      </c>
      <c r="B136" s="5" t="s">
        <v>139</v>
      </c>
      <c r="C136" s="64">
        <v>340</v>
      </c>
      <c r="D136" s="12">
        <v>118</v>
      </c>
      <c r="E136" s="12">
        <v>2890000</v>
      </c>
      <c r="F136" s="8">
        <f t="shared" si="0"/>
        <v>400</v>
      </c>
      <c r="G136" s="6"/>
      <c r="H136" s="6">
        <v>400</v>
      </c>
      <c r="I136" s="6"/>
      <c r="J136" s="6"/>
      <c r="K136" s="36"/>
    </row>
    <row r="137" spans="1:11" ht="24" x14ac:dyDescent="0.25">
      <c r="A137" s="3" t="s">
        <v>184</v>
      </c>
      <c r="B137" s="5" t="s">
        <v>140</v>
      </c>
      <c r="C137" s="64">
        <v>340</v>
      </c>
      <c r="D137" s="12">
        <v>118</v>
      </c>
      <c r="E137" s="12">
        <v>2890000</v>
      </c>
      <c r="F137" s="8">
        <f t="shared" si="0"/>
        <v>400</v>
      </c>
      <c r="G137" s="6"/>
      <c r="H137" s="6">
        <v>400</v>
      </c>
      <c r="I137" s="6"/>
      <c r="J137" s="6"/>
      <c r="K137" s="36"/>
    </row>
    <row r="138" spans="1:11" hidden="1" x14ac:dyDescent="0.25">
      <c r="A138" s="3" t="s">
        <v>184</v>
      </c>
      <c r="B138" s="5" t="s">
        <v>141</v>
      </c>
      <c r="C138" s="64">
        <v>310</v>
      </c>
      <c r="D138" s="12">
        <v>118</v>
      </c>
      <c r="E138" s="12">
        <v>2890000</v>
      </c>
      <c r="F138" s="8">
        <f t="shared" si="0"/>
        <v>500</v>
      </c>
      <c r="G138" s="6"/>
      <c r="H138" s="6">
        <v>500</v>
      </c>
      <c r="I138" s="6"/>
      <c r="J138" s="6"/>
      <c r="K138" s="36"/>
    </row>
    <row r="139" spans="1:11" ht="24" x14ac:dyDescent="0.25">
      <c r="A139" s="3" t="s">
        <v>184</v>
      </c>
      <c r="B139" s="5" t="s">
        <v>142</v>
      </c>
      <c r="C139" s="64">
        <v>340</v>
      </c>
      <c r="D139" s="12">
        <v>118</v>
      </c>
      <c r="E139" s="12">
        <v>2890000</v>
      </c>
      <c r="F139" s="8">
        <f t="shared" si="0"/>
        <v>300</v>
      </c>
      <c r="G139" s="6"/>
      <c r="H139" s="6">
        <v>300</v>
      </c>
      <c r="I139" s="6"/>
      <c r="J139" s="6"/>
      <c r="K139" s="36"/>
    </row>
    <row r="140" spans="1:11" x14ac:dyDescent="0.25">
      <c r="A140" s="3" t="s">
        <v>184</v>
      </c>
      <c r="B140" s="5" t="s">
        <v>143</v>
      </c>
      <c r="C140" s="64">
        <v>340</v>
      </c>
      <c r="D140" s="12">
        <v>133</v>
      </c>
      <c r="E140" s="12">
        <v>2519219</v>
      </c>
      <c r="F140" s="8">
        <f t="shared" si="0"/>
        <v>180</v>
      </c>
      <c r="G140" s="6"/>
      <c r="H140" s="6">
        <v>180</v>
      </c>
      <c r="I140" s="6"/>
      <c r="J140" s="6"/>
      <c r="K140" s="36"/>
    </row>
    <row r="141" spans="1:11" x14ac:dyDescent="0.25">
      <c r="A141" s="3" t="s">
        <v>184</v>
      </c>
      <c r="B141" s="5" t="s">
        <v>144</v>
      </c>
      <c r="C141" s="64">
        <v>340</v>
      </c>
      <c r="D141" s="12">
        <v>133</v>
      </c>
      <c r="E141" s="12">
        <v>2519219</v>
      </c>
      <c r="F141" s="8">
        <f t="shared" si="0"/>
        <v>300</v>
      </c>
      <c r="G141" s="6"/>
      <c r="H141" s="6">
        <v>300</v>
      </c>
      <c r="I141" s="6"/>
      <c r="J141" s="6"/>
      <c r="K141" s="36"/>
    </row>
    <row r="142" spans="1:11" ht="24" x14ac:dyDescent="0.25">
      <c r="A142" s="3" t="s">
        <v>184</v>
      </c>
      <c r="B142" s="5" t="s">
        <v>145</v>
      </c>
      <c r="C142" s="64">
        <v>340</v>
      </c>
      <c r="D142" s="12">
        <v>118</v>
      </c>
      <c r="E142" s="12">
        <v>2890000</v>
      </c>
      <c r="F142" s="8">
        <f t="shared" si="0"/>
        <v>240</v>
      </c>
      <c r="G142" s="6"/>
      <c r="H142" s="6">
        <v>240</v>
      </c>
      <c r="I142" s="6"/>
      <c r="J142" s="6"/>
      <c r="K142" s="36"/>
    </row>
    <row r="143" spans="1:11" ht="24" x14ac:dyDescent="0.25">
      <c r="A143" s="3" t="s">
        <v>184</v>
      </c>
      <c r="B143" s="5" t="s">
        <v>146</v>
      </c>
      <c r="C143" s="64">
        <v>340</v>
      </c>
      <c r="D143" s="12">
        <v>118</v>
      </c>
      <c r="E143" s="12">
        <v>2890000</v>
      </c>
      <c r="F143" s="8">
        <f t="shared" si="0"/>
        <v>380</v>
      </c>
      <c r="G143" s="6"/>
      <c r="H143" s="6">
        <v>380</v>
      </c>
      <c r="I143" s="6"/>
      <c r="J143" s="6"/>
      <c r="K143" s="36"/>
    </row>
    <row r="144" spans="1:11" x14ac:dyDescent="0.25">
      <c r="A144" s="3" t="s">
        <v>184</v>
      </c>
      <c r="B144" s="5" t="s">
        <v>147</v>
      </c>
      <c r="C144" s="64">
        <v>340</v>
      </c>
      <c r="D144" s="12">
        <v>118</v>
      </c>
      <c r="E144" s="12">
        <v>2890000</v>
      </c>
      <c r="F144" s="8">
        <f t="shared" si="0"/>
        <v>500</v>
      </c>
      <c r="G144" s="6"/>
      <c r="H144" s="6">
        <v>500</v>
      </c>
      <c r="I144" s="6"/>
      <c r="J144" s="6"/>
      <c r="K144" s="36"/>
    </row>
    <row r="145" spans="1:11" x14ac:dyDescent="0.25">
      <c r="A145" s="3" t="s">
        <v>184</v>
      </c>
      <c r="B145" s="5" t="s">
        <v>148</v>
      </c>
      <c r="C145" s="64">
        <v>340</v>
      </c>
      <c r="D145" s="12">
        <v>118</v>
      </c>
      <c r="E145" s="12">
        <v>2890000</v>
      </c>
      <c r="F145" s="8">
        <f t="shared" si="0"/>
        <v>500</v>
      </c>
      <c r="G145" s="6"/>
      <c r="H145" s="6">
        <v>500</v>
      </c>
      <c r="I145" s="6"/>
      <c r="J145" s="6"/>
      <c r="K145" s="36"/>
    </row>
    <row r="146" spans="1:11" x14ac:dyDescent="0.25">
      <c r="A146" s="3" t="s">
        <v>184</v>
      </c>
      <c r="B146" s="5" t="s">
        <v>149</v>
      </c>
      <c r="C146" s="64">
        <v>340</v>
      </c>
      <c r="D146" s="12">
        <v>118</v>
      </c>
      <c r="E146" s="12">
        <v>2890000</v>
      </c>
      <c r="F146" s="8">
        <f t="shared" si="0"/>
        <v>500</v>
      </c>
      <c r="G146" s="6"/>
      <c r="H146" s="6">
        <v>500</v>
      </c>
      <c r="I146" s="6"/>
      <c r="J146" s="6"/>
      <c r="K146" s="36"/>
    </row>
    <row r="147" spans="1:11" ht="24" x14ac:dyDescent="0.25">
      <c r="A147" s="3" t="s">
        <v>184</v>
      </c>
      <c r="B147" s="5" t="s">
        <v>150</v>
      </c>
      <c r="C147" s="64">
        <v>340</v>
      </c>
      <c r="D147" s="12">
        <v>129</v>
      </c>
      <c r="E147" s="12">
        <v>3130000</v>
      </c>
      <c r="F147" s="8">
        <f t="shared" si="0"/>
        <v>200</v>
      </c>
      <c r="G147" s="6"/>
      <c r="H147" s="6">
        <v>200</v>
      </c>
      <c r="I147" s="6"/>
      <c r="J147" s="6"/>
      <c r="K147" s="36"/>
    </row>
    <row r="148" spans="1:11" ht="24" x14ac:dyDescent="0.25">
      <c r="A148" s="3" t="s">
        <v>184</v>
      </c>
      <c r="B148" s="5" t="s">
        <v>151</v>
      </c>
      <c r="C148" s="64">
        <v>340</v>
      </c>
      <c r="D148" s="12">
        <v>129</v>
      </c>
      <c r="E148" s="12">
        <v>3130000</v>
      </c>
      <c r="F148" s="8">
        <f t="shared" si="0"/>
        <v>200</v>
      </c>
      <c r="G148" s="6"/>
      <c r="H148" s="6">
        <v>200</v>
      </c>
      <c r="I148" s="6"/>
      <c r="J148" s="6"/>
      <c r="K148" s="36"/>
    </row>
    <row r="149" spans="1:11" ht="36" hidden="1" x14ac:dyDescent="0.25">
      <c r="A149" s="3" t="s">
        <v>184</v>
      </c>
      <c r="B149" s="5" t="s">
        <v>152</v>
      </c>
      <c r="C149" s="64">
        <v>310</v>
      </c>
      <c r="D149" s="13">
        <v>132</v>
      </c>
      <c r="E149" s="13">
        <v>3220000</v>
      </c>
      <c r="F149" s="8">
        <f t="shared" si="0"/>
        <v>500</v>
      </c>
      <c r="G149" s="6"/>
      <c r="H149" s="6">
        <v>500</v>
      </c>
      <c r="I149" s="6"/>
      <c r="J149" s="6"/>
      <c r="K149" s="36"/>
    </row>
    <row r="150" spans="1:11" ht="36" x14ac:dyDescent="0.25">
      <c r="A150" s="3" t="s">
        <v>184</v>
      </c>
      <c r="B150" s="5" t="s">
        <v>153</v>
      </c>
      <c r="C150" s="64">
        <v>340</v>
      </c>
      <c r="D150" s="13">
        <v>132</v>
      </c>
      <c r="E150" s="14">
        <v>3220000</v>
      </c>
      <c r="F150" s="8">
        <f t="shared" si="0"/>
        <v>80</v>
      </c>
      <c r="G150" s="6">
        <v>80</v>
      </c>
      <c r="H150" s="6"/>
      <c r="I150" s="6"/>
      <c r="J150" s="6"/>
      <c r="K150" s="36"/>
    </row>
    <row r="151" spans="1:11" hidden="1" x14ac:dyDescent="0.25">
      <c r="A151" s="3" t="s">
        <v>184</v>
      </c>
      <c r="B151" s="5" t="s">
        <v>154</v>
      </c>
      <c r="C151" s="64">
        <v>310</v>
      </c>
      <c r="D151" s="12">
        <v>130</v>
      </c>
      <c r="E151" s="12">
        <v>3150000</v>
      </c>
      <c r="F151" s="8">
        <f t="shared" si="0"/>
        <v>14000</v>
      </c>
      <c r="G151" s="6">
        <v>14000</v>
      </c>
      <c r="H151" s="6"/>
      <c r="I151" s="6"/>
      <c r="J151" s="6"/>
      <c r="K151" s="36"/>
    </row>
    <row r="152" spans="1:11" x14ac:dyDescent="0.25">
      <c r="A152" s="3" t="s">
        <v>184</v>
      </c>
      <c r="B152" s="5" t="s">
        <v>155</v>
      </c>
      <c r="C152" s="64">
        <v>340</v>
      </c>
      <c r="D152" s="12">
        <v>130</v>
      </c>
      <c r="E152" s="12">
        <v>3150000</v>
      </c>
      <c r="F152" s="8">
        <f t="shared" si="0"/>
        <v>2700</v>
      </c>
      <c r="G152" s="6">
        <v>2700</v>
      </c>
      <c r="H152" s="6"/>
      <c r="I152" s="6"/>
      <c r="J152" s="6"/>
      <c r="K152" s="36"/>
    </row>
    <row r="153" spans="1:11" ht="24" x14ac:dyDescent="0.25">
      <c r="A153" s="3" t="s">
        <v>184</v>
      </c>
      <c r="B153" s="5" t="s">
        <v>156</v>
      </c>
      <c r="C153" s="64">
        <v>340</v>
      </c>
      <c r="D153" s="12">
        <v>130</v>
      </c>
      <c r="E153" s="12">
        <v>3150000</v>
      </c>
      <c r="F153" s="8">
        <f t="shared" si="0"/>
        <v>0</v>
      </c>
      <c r="G153" s="6">
        <v>0</v>
      </c>
      <c r="H153" s="6"/>
      <c r="I153" s="6"/>
      <c r="J153" s="6"/>
      <c r="K153" s="36"/>
    </row>
    <row r="154" spans="1:11" ht="24" x14ac:dyDescent="0.25">
      <c r="A154" s="3" t="s">
        <v>184</v>
      </c>
      <c r="B154" s="5" t="s">
        <v>157</v>
      </c>
      <c r="C154" s="64">
        <v>340</v>
      </c>
      <c r="D154" s="12">
        <v>130</v>
      </c>
      <c r="E154" s="12">
        <v>3150000</v>
      </c>
      <c r="F154" s="8">
        <f t="shared" si="0"/>
        <v>0</v>
      </c>
      <c r="G154" s="6">
        <v>0</v>
      </c>
      <c r="H154" s="6"/>
      <c r="I154" s="6"/>
      <c r="J154" s="6"/>
      <c r="K154" s="36"/>
    </row>
    <row r="155" spans="1:11" x14ac:dyDescent="0.25">
      <c r="A155" s="3" t="s">
        <v>184</v>
      </c>
      <c r="B155" s="5" t="s">
        <v>158</v>
      </c>
      <c r="C155" s="64">
        <v>340</v>
      </c>
      <c r="D155" s="12">
        <v>130</v>
      </c>
      <c r="E155" s="12">
        <v>3150000</v>
      </c>
      <c r="F155" s="8">
        <f t="shared" si="0"/>
        <v>1400</v>
      </c>
      <c r="G155" s="6">
        <v>1400</v>
      </c>
      <c r="H155" s="6"/>
      <c r="I155" s="6"/>
      <c r="J155" s="6"/>
      <c r="K155" s="36"/>
    </row>
    <row r="156" spans="1:11" ht="24" x14ac:dyDescent="0.25">
      <c r="A156" s="3" t="s">
        <v>184</v>
      </c>
      <c r="B156" s="5" t="s">
        <v>159</v>
      </c>
      <c r="C156" s="64">
        <v>340</v>
      </c>
      <c r="D156" s="12">
        <v>130</v>
      </c>
      <c r="E156" s="12">
        <v>3150000</v>
      </c>
      <c r="F156" s="8">
        <f t="shared" si="0"/>
        <v>350</v>
      </c>
      <c r="G156" s="6">
        <v>350</v>
      </c>
      <c r="H156" s="6"/>
      <c r="I156" s="6"/>
      <c r="J156" s="6"/>
      <c r="K156" s="36"/>
    </row>
    <row r="157" spans="1:11" x14ac:dyDescent="0.25">
      <c r="A157" s="3" t="s">
        <v>184</v>
      </c>
      <c r="B157" s="5" t="s">
        <v>160</v>
      </c>
      <c r="C157" s="64">
        <v>340</v>
      </c>
      <c r="D157" s="12">
        <v>129</v>
      </c>
      <c r="E157" s="12">
        <v>3130000</v>
      </c>
      <c r="F157" s="8">
        <f t="shared" si="0"/>
        <v>7600</v>
      </c>
      <c r="G157" s="6">
        <v>7600</v>
      </c>
      <c r="H157" s="6"/>
      <c r="I157" s="6"/>
      <c r="J157" s="6"/>
      <c r="K157" s="36"/>
    </row>
    <row r="158" spans="1:11" x14ac:dyDescent="0.25">
      <c r="A158" s="3" t="s">
        <v>184</v>
      </c>
      <c r="B158" s="5" t="s">
        <v>161</v>
      </c>
      <c r="C158" s="64">
        <v>340</v>
      </c>
      <c r="D158" s="12">
        <v>129</v>
      </c>
      <c r="E158" s="12">
        <v>3140000</v>
      </c>
      <c r="F158" s="8">
        <f t="shared" si="0"/>
        <v>400</v>
      </c>
      <c r="G158" s="6">
        <v>400</v>
      </c>
      <c r="H158" s="6"/>
      <c r="I158" s="6"/>
      <c r="J158" s="6"/>
      <c r="K158" s="36"/>
    </row>
    <row r="159" spans="1:11" ht="24" x14ac:dyDescent="0.25">
      <c r="A159" s="3" t="s">
        <v>184</v>
      </c>
      <c r="B159" s="5" t="s">
        <v>162</v>
      </c>
      <c r="C159" s="64">
        <v>340</v>
      </c>
      <c r="D159" s="12">
        <v>129</v>
      </c>
      <c r="E159" s="12">
        <v>3140000</v>
      </c>
      <c r="F159" s="8">
        <f t="shared" si="0"/>
        <v>240</v>
      </c>
      <c r="G159" s="6">
        <v>240</v>
      </c>
      <c r="H159" s="6"/>
      <c r="I159" s="6"/>
      <c r="J159" s="6"/>
      <c r="K159" s="36"/>
    </row>
    <row r="160" spans="1:11" ht="24" x14ac:dyDescent="0.25">
      <c r="A160" s="3" t="s">
        <v>184</v>
      </c>
      <c r="B160" s="5" t="s">
        <v>163</v>
      </c>
      <c r="C160" s="64">
        <v>340</v>
      </c>
      <c r="D160" s="12">
        <v>130</v>
      </c>
      <c r="E160" s="12">
        <v>3150000</v>
      </c>
      <c r="F160" s="8">
        <f t="shared" si="0"/>
        <v>1000</v>
      </c>
      <c r="G160" s="6">
        <v>1000</v>
      </c>
      <c r="H160" s="6"/>
      <c r="I160" s="6"/>
      <c r="J160" s="6"/>
      <c r="K160" s="36"/>
    </row>
    <row r="161" spans="1:12" ht="24" x14ac:dyDescent="0.25">
      <c r="A161" s="3" t="s">
        <v>184</v>
      </c>
      <c r="B161" s="5" t="s">
        <v>164</v>
      </c>
      <c r="C161" s="64">
        <v>340</v>
      </c>
      <c r="D161" s="12">
        <v>71</v>
      </c>
      <c r="E161" s="12">
        <v>2520000</v>
      </c>
      <c r="F161" s="8">
        <f t="shared" si="0"/>
        <v>200</v>
      </c>
      <c r="G161" s="6">
        <v>200</v>
      </c>
      <c r="H161" s="6"/>
      <c r="I161" s="6"/>
      <c r="J161" s="6"/>
      <c r="K161" s="36"/>
    </row>
    <row r="162" spans="1:12" ht="36" x14ac:dyDescent="0.25">
      <c r="A162" s="3" t="s">
        <v>184</v>
      </c>
      <c r="B162" s="5" t="s">
        <v>165</v>
      </c>
      <c r="C162" s="64">
        <v>340</v>
      </c>
      <c r="D162" s="12">
        <v>130</v>
      </c>
      <c r="E162" s="12">
        <v>3150000</v>
      </c>
      <c r="F162" s="8">
        <f t="shared" si="0"/>
        <v>6100</v>
      </c>
      <c r="G162" s="6">
        <v>6100</v>
      </c>
      <c r="H162" s="6"/>
      <c r="I162" s="6"/>
      <c r="J162" s="6"/>
      <c r="K162" s="36"/>
    </row>
    <row r="163" spans="1:12" x14ac:dyDescent="0.25">
      <c r="A163" s="3" t="s">
        <v>184</v>
      </c>
      <c r="B163" s="5" t="s">
        <v>166</v>
      </c>
      <c r="C163" s="64">
        <v>340</v>
      </c>
      <c r="D163" s="12">
        <v>93</v>
      </c>
      <c r="E163" s="12">
        <v>3150000</v>
      </c>
      <c r="F163" s="8">
        <f t="shared" si="0"/>
        <v>470</v>
      </c>
      <c r="G163" s="6">
        <v>470</v>
      </c>
      <c r="H163" s="6"/>
      <c r="I163" s="6"/>
      <c r="J163" s="6"/>
      <c r="K163" s="36"/>
    </row>
    <row r="164" spans="1:12" x14ac:dyDescent="0.25">
      <c r="A164" s="3" t="s">
        <v>184</v>
      </c>
      <c r="B164" s="5" t="s">
        <v>167</v>
      </c>
      <c r="C164" s="64">
        <v>340</v>
      </c>
      <c r="D164" s="12">
        <v>118</v>
      </c>
      <c r="E164" s="12">
        <v>2710000</v>
      </c>
      <c r="F164" s="8">
        <f t="shared" si="0"/>
        <v>3000</v>
      </c>
      <c r="G164" s="6"/>
      <c r="H164" s="6"/>
      <c r="I164" s="6">
        <v>3000</v>
      </c>
      <c r="J164" s="6"/>
      <c r="K164" s="36"/>
    </row>
    <row r="165" spans="1:12" ht="36" x14ac:dyDescent="0.25">
      <c r="A165" s="3" t="s">
        <v>184</v>
      </c>
      <c r="B165" s="5" t="s">
        <v>168</v>
      </c>
      <c r="C165" s="64">
        <v>340</v>
      </c>
      <c r="D165" s="12">
        <v>118</v>
      </c>
      <c r="E165" s="15">
        <v>2710000</v>
      </c>
      <c r="F165" s="8">
        <f t="shared" si="0"/>
        <v>2244</v>
      </c>
      <c r="G165" s="6"/>
      <c r="H165" s="6"/>
      <c r="I165" s="6">
        <v>2244</v>
      </c>
      <c r="J165" s="6"/>
      <c r="K165" s="36"/>
    </row>
    <row r="166" spans="1:12" ht="36" x14ac:dyDescent="0.25">
      <c r="A166" s="3" t="s">
        <v>184</v>
      </c>
      <c r="B166" s="5" t="s">
        <v>169</v>
      </c>
      <c r="C166" s="64">
        <v>340</v>
      </c>
      <c r="D166" s="12">
        <v>118</v>
      </c>
      <c r="E166" s="15">
        <v>2710000</v>
      </c>
      <c r="F166" s="8">
        <f t="shared" si="0"/>
        <v>1360</v>
      </c>
      <c r="G166" s="6"/>
      <c r="H166" s="6"/>
      <c r="I166" s="6">
        <v>1360</v>
      </c>
      <c r="J166" s="6"/>
      <c r="K166" s="36"/>
    </row>
    <row r="167" spans="1:12" ht="36" x14ac:dyDescent="0.25">
      <c r="A167" s="3" t="s">
        <v>184</v>
      </c>
      <c r="B167" s="5" t="s">
        <v>170</v>
      </c>
      <c r="C167" s="64">
        <v>340</v>
      </c>
      <c r="D167" s="12">
        <v>118</v>
      </c>
      <c r="E167" s="15">
        <v>2710000</v>
      </c>
      <c r="F167" s="8">
        <f t="shared" si="0"/>
        <v>6840</v>
      </c>
      <c r="G167" s="6"/>
      <c r="H167" s="6"/>
      <c r="I167" s="6">
        <v>6840</v>
      </c>
      <c r="J167" s="6"/>
      <c r="K167" s="36"/>
    </row>
    <row r="168" spans="1:12" ht="36" x14ac:dyDescent="0.25">
      <c r="A168" s="3" t="s">
        <v>184</v>
      </c>
      <c r="B168" s="5" t="s">
        <v>171</v>
      </c>
      <c r="C168" s="64">
        <v>340</v>
      </c>
      <c r="D168" s="12">
        <v>118</v>
      </c>
      <c r="E168" s="15">
        <v>2710000</v>
      </c>
      <c r="F168" s="8">
        <f t="shared" si="0"/>
        <v>3700</v>
      </c>
      <c r="G168" s="6"/>
      <c r="H168" s="6"/>
      <c r="I168" s="6">
        <v>3700</v>
      </c>
      <c r="J168" s="6"/>
      <c r="K168" s="36"/>
    </row>
    <row r="169" spans="1:12" ht="36" x14ac:dyDescent="0.25">
      <c r="A169" s="3" t="s">
        <v>184</v>
      </c>
      <c r="B169" s="5" t="s">
        <v>172</v>
      </c>
      <c r="C169" s="64">
        <v>340</v>
      </c>
      <c r="D169" s="12">
        <v>118</v>
      </c>
      <c r="E169" s="15">
        <v>2710000</v>
      </c>
      <c r="F169" s="8">
        <f t="shared" si="0"/>
        <v>2170</v>
      </c>
      <c r="G169" s="6"/>
      <c r="H169" s="6"/>
      <c r="I169" s="6">
        <v>2170</v>
      </c>
      <c r="J169" s="6"/>
      <c r="K169" s="36"/>
    </row>
    <row r="170" spans="1:12" ht="36" x14ac:dyDescent="0.25">
      <c r="A170" s="3" t="s">
        <v>184</v>
      </c>
      <c r="B170" s="5" t="s">
        <v>173</v>
      </c>
      <c r="C170" s="64">
        <v>340</v>
      </c>
      <c r="D170" s="12">
        <v>118</v>
      </c>
      <c r="E170" s="15">
        <v>2710000</v>
      </c>
      <c r="F170" s="8">
        <f t="shared" ref="F170:F211" si="1">SUM(G170:J170)</f>
        <v>1580</v>
      </c>
      <c r="G170" s="6"/>
      <c r="H170" s="6"/>
      <c r="I170" s="6">
        <v>1580</v>
      </c>
      <c r="J170" s="6"/>
      <c r="K170" s="36"/>
    </row>
    <row r="171" spans="1:12" x14ac:dyDescent="0.25">
      <c r="A171" s="3" t="s">
        <v>184</v>
      </c>
      <c r="B171" s="5" t="s">
        <v>174</v>
      </c>
      <c r="C171" s="64">
        <v>340</v>
      </c>
      <c r="D171" s="12">
        <v>118</v>
      </c>
      <c r="E171" s="15">
        <v>2710000</v>
      </c>
      <c r="F171" s="8">
        <f t="shared" si="1"/>
        <v>186</v>
      </c>
      <c r="G171" s="6"/>
      <c r="H171" s="6"/>
      <c r="I171" s="6">
        <v>186</v>
      </c>
      <c r="J171" s="6"/>
      <c r="K171" s="36"/>
    </row>
    <row r="172" spans="1:12" x14ac:dyDescent="0.25">
      <c r="A172" s="3" t="s">
        <v>184</v>
      </c>
      <c r="B172" s="5" t="s">
        <v>175</v>
      </c>
      <c r="C172" s="64">
        <v>340</v>
      </c>
      <c r="D172" s="12">
        <v>118</v>
      </c>
      <c r="E172" s="15">
        <v>2710000</v>
      </c>
      <c r="F172" s="8">
        <f t="shared" si="1"/>
        <v>150</v>
      </c>
      <c r="G172" s="6"/>
      <c r="H172" s="6"/>
      <c r="I172" s="6">
        <v>150</v>
      </c>
      <c r="J172" s="6"/>
      <c r="K172" s="36"/>
    </row>
    <row r="173" spans="1:12" ht="36" x14ac:dyDescent="0.25">
      <c r="A173" s="3" t="s">
        <v>184</v>
      </c>
      <c r="B173" s="5" t="s">
        <v>190</v>
      </c>
      <c r="C173" s="64">
        <v>340</v>
      </c>
      <c r="D173" s="15">
        <v>118</v>
      </c>
      <c r="E173" s="15">
        <v>2710000</v>
      </c>
      <c r="F173" s="8">
        <f t="shared" si="1"/>
        <v>1377</v>
      </c>
      <c r="G173" s="6"/>
      <c r="H173" s="6"/>
      <c r="I173" s="6">
        <v>1377</v>
      </c>
      <c r="J173" s="6"/>
      <c r="K173" s="36"/>
    </row>
    <row r="174" spans="1:12" ht="24" x14ac:dyDescent="0.25">
      <c r="A174" s="3" t="s">
        <v>184</v>
      </c>
      <c r="B174" s="5" t="s">
        <v>176</v>
      </c>
      <c r="C174" s="64">
        <v>340</v>
      </c>
      <c r="D174" s="15">
        <v>118</v>
      </c>
      <c r="E174" s="15">
        <v>2710000</v>
      </c>
      <c r="F174" s="8">
        <f t="shared" si="1"/>
        <v>5130</v>
      </c>
      <c r="G174" s="6"/>
      <c r="H174" s="6"/>
      <c r="I174" s="6"/>
      <c r="J174" s="6">
        <v>5130</v>
      </c>
      <c r="K174" s="36"/>
      <c r="L174" s="4" t="s">
        <v>186</v>
      </c>
    </row>
    <row r="175" spans="1:12" ht="24" x14ac:dyDescent="0.25">
      <c r="A175" s="3" t="s">
        <v>184</v>
      </c>
      <c r="B175" s="5" t="s">
        <v>177</v>
      </c>
      <c r="C175" s="64">
        <v>340</v>
      </c>
      <c r="D175" s="12">
        <v>118</v>
      </c>
      <c r="E175" s="12">
        <v>2710000</v>
      </c>
      <c r="F175" s="8">
        <f t="shared" si="1"/>
        <v>5670</v>
      </c>
      <c r="G175" s="6"/>
      <c r="H175" s="6"/>
      <c r="I175" s="6"/>
      <c r="J175" s="6">
        <v>5670</v>
      </c>
      <c r="K175" s="36"/>
    </row>
    <row r="176" spans="1:12" ht="24" x14ac:dyDescent="0.25">
      <c r="A176" s="3" t="s">
        <v>184</v>
      </c>
      <c r="B176" s="5" t="s">
        <v>178</v>
      </c>
      <c r="C176" s="64">
        <v>340</v>
      </c>
      <c r="D176" s="12">
        <v>118</v>
      </c>
      <c r="E176" s="12">
        <v>2710000</v>
      </c>
      <c r="F176" s="8">
        <f t="shared" si="1"/>
        <v>6525</v>
      </c>
      <c r="G176" s="6"/>
      <c r="H176" s="6"/>
      <c r="I176" s="6"/>
      <c r="J176" s="6">
        <v>6525</v>
      </c>
      <c r="K176" s="36"/>
    </row>
    <row r="177" spans="1:11" ht="24" x14ac:dyDescent="0.25">
      <c r="A177" s="3" t="s">
        <v>184</v>
      </c>
      <c r="B177" s="5" t="s">
        <v>179</v>
      </c>
      <c r="C177" s="64">
        <v>340</v>
      </c>
      <c r="D177" s="12">
        <v>118</v>
      </c>
      <c r="E177" s="12">
        <v>2710000</v>
      </c>
      <c r="F177" s="8">
        <f t="shared" si="1"/>
        <v>6525</v>
      </c>
      <c r="G177" s="6"/>
      <c r="H177" s="6"/>
      <c r="I177" s="6"/>
      <c r="J177" s="6">
        <v>6525</v>
      </c>
      <c r="K177" s="36"/>
    </row>
    <row r="178" spans="1:11" ht="24" x14ac:dyDescent="0.25">
      <c r="A178" s="3" t="s">
        <v>184</v>
      </c>
      <c r="B178" s="5" t="s">
        <v>180</v>
      </c>
      <c r="C178" s="64">
        <v>340</v>
      </c>
      <c r="D178" s="12">
        <v>118</v>
      </c>
      <c r="E178" s="12">
        <v>2910000</v>
      </c>
      <c r="F178" s="8">
        <f t="shared" si="1"/>
        <v>8640</v>
      </c>
      <c r="G178" s="6"/>
      <c r="H178" s="6"/>
      <c r="I178" s="6"/>
      <c r="J178" s="6">
        <v>8640</v>
      </c>
      <c r="K178" s="36"/>
    </row>
    <row r="179" spans="1:11" ht="24" x14ac:dyDescent="0.25">
      <c r="A179" s="3" t="s">
        <v>184</v>
      </c>
      <c r="B179" s="5" t="s">
        <v>181</v>
      </c>
      <c r="C179" s="64">
        <v>340</v>
      </c>
      <c r="D179" s="12">
        <v>118</v>
      </c>
      <c r="E179" s="12">
        <v>2710000</v>
      </c>
      <c r="F179" s="8">
        <f t="shared" si="1"/>
        <v>3195</v>
      </c>
      <c r="G179" s="6"/>
      <c r="H179" s="6"/>
      <c r="I179" s="6"/>
      <c r="J179" s="6">
        <v>3195</v>
      </c>
      <c r="K179" s="36"/>
    </row>
    <row r="180" spans="1:11" ht="60" x14ac:dyDescent="0.25">
      <c r="A180" s="3" t="s">
        <v>184</v>
      </c>
      <c r="B180" s="5" t="s">
        <v>187</v>
      </c>
      <c r="C180" s="64">
        <v>340</v>
      </c>
      <c r="D180" s="12">
        <v>118</v>
      </c>
      <c r="E180" s="12">
        <v>2710000</v>
      </c>
      <c r="F180" s="8">
        <f t="shared" si="1"/>
        <v>12000</v>
      </c>
      <c r="G180" s="6">
        <v>12000</v>
      </c>
      <c r="H180" s="6"/>
      <c r="I180" s="6"/>
      <c r="J180" s="6"/>
      <c r="K180" s="36"/>
    </row>
    <row r="181" spans="1:11" ht="60" x14ac:dyDescent="0.25">
      <c r="A181" s="3" t="s">
        <v>184</v>
      </c>
      <c r="B181" s="5" t="s">
        <v>188</v>
      </c>
      <c r="C181" s="64">
        <v>340</v>
      </c>
      <c r="D181" s="12">
        <v>118</v>
      </c>
      <c r="E181" s="12">
        <v>2710000</v>
      </c>
      <c r="F181" s="8">
        <f t="shared" si="1"/>
        <v>12000</v>
      </c>
      <c r="G181" s="6">
        <v>12000</v>
      </c>
      <c r="H181" s="6"/>
      <c r="I181" s="6"/>
      <c r="J181" s="6"/>
      <c r="K181" s="36"/>
    </row>
    <row r="182" spans="1:11" ht="36" x14ac:dyDescent="0.25">
      <c r="A182" s="3" t="s">
        <v>184</v>
      </c>
      <c r="B182" s="5" t="s">
        <v>189</v>
      </c>
      <c r="C182" s="64">
        <v>340</v>
      </c>
      <c r="D182" s="12">
        <v>118</v>
      </c>
      <c r="E182" s="12">
        <v>2710000</v>
      </c>
      <c r="F182" s="8">
        <f t="shared" si="1"/>
        <v>16000</v>
      </c>
      <c r="G182" s="6">
        <v>16000</v>
      </c>
      <c r="H182" s="6"/>
      <c r="I182" s="6"/>
      <c r="J182" s="6"/>
      <c r="K182" s="36"/>
    </row>
    <row r="183" spans="1:11" ht="24" x14ac:dyDescent="0.25">
      <c r="A183" s="3" t="s">
        <v>184</v>
      </c>
      <c r="B183" s="5" t="s">
        <v>182</v>
      </c>
      <c r="C183" s="64">
        <v>340</v>
      </c>
      <c r="D183" s="12">
        <v>118</v>
      </c>
      <c r="E183" s="12">
        <v>2710000</v>
      </c>
      <c r="F183" s="8">
        <f t="shared" si="1"/>
        <v>3000</v>
      </c>
      <c r="G183" s="6"/>
      <c r="H183" s="6">
        <v>3000</v>
      </c>
      <c r="I183" s="6"/>
      <c r="J183" s="6"/>
      <c r="K183" s="36"/>
    </row>
    <row r="184" spans="1:11" ht="24" x14ac:dyDescent="0.25">
      <c r="A184" s="3" t="s">
        <v>184</v>
      </c>
      <c r="B184" s="5" t="s">
        <v>183</v>
      </c>
      <c r="C184" s="64">
        <v>340</v>
      </c>
      <c r="D184" s="12">
        <v>118</v>
      </c>
      <c r="E184" s="12">
        <v>2710000</v>
      </c>
      <c r="F184" s="8">
        <f t="shared" si="1"/>
        <v>2600</v>
      </c>
      <c r="G184" s="6"/>
      <c r="H184" s="6">
        <v>2600</v>
      </c>
      <c r="I184" s="6"/>
      <c r="J184" s="6"/>
      <c r="K184" s="36"/>
    </row>
    <row r="185" spans="1:11" x14ac:dyDescent="0.2">
      <c r="A185" s="3" t="s">
        <v>184</v>
      </c>
      <c r="B185" s="27" t="s">
        <v>191</v>
      </c>
      <c r="C185" s="64">
        <v>340</v>
      </c>
      <c r="D185" s="2">
        <v>45</v>
      </c>
      <c r="E185" s="3">
        <v>2320212</v>
      </c>
      <c r="F185" s="8">
        <f t="shared" si="1"/>
        <v>780</v>
      </c>
      <c r="G185" s="6"/>
      <c r="H185" s="6">
        <v>780</v>
      </c>
      <c r="I185" s="6"/>
      <c r="J185" s="6"/>
      <c r="K185" s="36"/>
    </row>
    <row r="186" spans="1:11" ht="15.75" thickBot="1" x14ac:dyDescent="0.25">
      <c r="A186" s="3" t="s">
        <v>184</v>
      </c>
      <c r="B186" s="28" t="s">
        <v>192</v>
      </c>
      <c r="C186" s="65">
        <v>340</v>
      </c>
      <c r="D186" s="2">
        <v>45</v>
      </c>
      <c r="E186" s="3">
        <v>2320212</v>
      </c>
      <c r="F186" s="8">
        <f t="shared" si="1"/>
        <v>1500</v>
      </c>
      <c r="G186" s="6"/>
      <c r="H186" s="6">
        <v>1500</v>
      </c>
      <c r="I186" s="6"/>
      <c r="J186" s="6"/>
      <c r="K186" s="36"/>
    </row>
    <row r="187" spans="1:11" x14ac:dyDescent="0.25">
      <c r="A187" s="60" t="s">
        <v>184</v>
      </c>
      <c r="B187" s="29" t="s">
        <v>194</v>
      </c>
      <c r="C187" s="20">
        <v>340</v>
      </c>
      <c r="D187" s="21">
        <v>118</v>
      </c>
      <c r="E187" s="22">
        <v>2710000</v>
      </c>
      <c r="F187" s="17">
        <f t="shared" si="1"/>
        <v>50000</v>
      </c>
      <c r="G187" s="6"/>
      <c r="H187" s="6">
        <v>50000</v>
      </c>
      <c r="I187" s="6"/>
      <c r="J187" s="6"/>
      <c r="K187" s="36"/>
    </row>
    <row r="188" spans="1:11" x14ac:dyDescent="0.25">
      <c r="A188" s="60" t="s">
        <v>184</v>
      </c>
      <c r="B188" s="30" t="s">
        <v>195</v>
      </c>
      <c r="C188" s="64">
        <v>340</v>
      </c>
      <c r="D188" s="2">
        <v>118</v>
      </c>
      <c r="E188" s="23">
        <v>2710000</v>
      </c>
      <c r="F188" s="17">
        <f t="shared" si="1"/>
        <v>0</v>
      </c>
      <c r="G188" s="6"/>
      <c r="H188" s="6"/>
      <c r="I188" s="6"/>
      <c r="J188" s="6"/>
      <c r="K188" s="36"/>
    </row>
    <row r="189" spans="1:11" x14ac:dyDescent="0.25">
      <c r="A189" s="60" t="s">
        <v>184</v>
      </c>
      <c r="B189" s="30" t="s">
        <v>196</v>
      </c>
      <c r="C189" s="64">
        <v>340</v>
      </c>
      <c r="D189" s="2">
        <v>118</v>
      </c>
      <c r="E189" s="23">
        <v>2710000</v>
      </c>
      <c r="F189" s="17">
        <f t="shared" si="1"/>
        <v>0</v>
      </c>
      <c r="G189" s="6"/>
      <c r="H189" s="6"/>
      <c r="I189" s="6"/>
      <c r="J189" s="6"/>
      <c r="K189" s="36"/>
    </row>
    <row r="190" spans="1:11" x14ac:dyDescent="0.25">
      <c r="A190" s="60" t="s">
        <v>184</v>
      </c>
      <c r="B190" s="30" t="s">
        <v>197</v>
      </c>
      <c r="C190" s="64">
        <v>340</v>
      </c>
      <c r="D190" s="2">
        <v>118</v>
      </c>
      <c r="E190" s="23">
        <v>2710000</v>
      </c>
      <c r="F190" s="17">
        <f t="shared" si="1"/>
        <v>0</v>
      </c>
      <c r="G190" s="6"/>
      <c r="H190" s="6"/>
      <c r="I190" s="6"/>
      <c r="J190" s="6"/>
      <c r="K190" s="36"/>
    </row>
    <row r="191" spans="1:11" x14ac:dyDescent="0.25">
      <c r="A191" s="60" t="s">
        <v>184</v>
      </c>
      <c r="B191" s="30" t="s">
        <v>198</v>
      </c>
      <c r="C191" s="64">
        <v>340</v>
      </c>
      <c r="D191" s="2">
        <v>118</v>
      </c>
      <c r="E191" s="23">
        <v>2710000</v>
      </c>
      <c r="F191" s="17">
        <f t="shared" si="1"/>
        <v>0</v>
      </c>
      <c r="G191" s="6"/>
      <c r="H191" s="6"/>
      <c r="I191" s="6"/>
      <c r="J191" s="6"/>
      <c r="K191" s="36"/>
    </row>
    <row r="192" spans="1:11" x14ac:dyDescent="0.25">
      <c r="A192" s="60" t="s">
        <v>184</v>
      </c>
      <c r="B192" s="30" t="s">
        <v>199</v>
      </c>
      <c r="C192" s="64">
        <v>340</v>
      </c>
      <c r="D192" s="2">
        <v>118</v>
      </c>
      <c r="E192" s="23">
        <v>2710000</v>
      </c>
      <c r="F192" s="17">
        <f t="shared" si="1"/>
        <v>0</v>
      </c>
      <c r="G192" s="6"/>
      <c r="H192" s="6"/>
      <c r="I192" s="6"/>
      <c r="J192" s="6"/>
      <c r="K192" s="36"/>
    </row>
    <row r="193" spans="1:11" x14ac:dyDescent="0.25">
      <c r="A193" s="60" t="s">
        <v>184</v>
      </c>
      <c r="B193" s="31" t="s">
        <v>200</v>
      </c>
      <c r="C193" s="64">
        <v>340</v>
      </c>
      <c r="D193" s="2">
        <v>118</v>
      </c>
      <c r="E193" s="23">
        <v>2710000</v>
      </c>
      <c r="F193" s="17">
        <f t="shared" si="1"/>
        <v>0</v>
      </c>
      <c r="G193" s="6"/>
      <c r="H193" s="6"/>
      <c r="I193" s="6"/>
      <c r="J193" s="6"/>
      <c r="K193" s="36"/>
    </row>
    <row r="194" spans="1:11" x14ac:dyDescent="0.25">
      <c r="A194" s="60" t="s">
        <v>184</v>
      </c>
      <c r="B194" s="30" t="s">
        <v>201</v>
      </c>
      <c r="C194" s="64">
        <v>340</v>
      </c>
      <c r="D194" s="2">
        <v>118</v>
      </c>
      <c r="E194" s="23">
        <v>2710000</v>
      </c>
      <c r="F194" s="17">
        <f t="shared" si="1"/>
        <v>0</v>
      </c>
      <c r="G194" s="6"/>
      <c r="H194" s="6"/>
      <c r="I194" s="6"/>
      <c r="J194" s="6"/>
      <c r="K194" s="36"/>
    </row>
    <row r="195" spans="1:11" x14ac:dyDescent="0.25">
      <c r="A195" s="60" t="s">
        <v>184</v>
      </c>
      <c r="B195" s="30" t="s">
        <v>202</v>
      </c>
      <c r="C195" s="64">
        <v>340</v>
      </c>
      <c r="D195" s="2">
        <v>118</v>
      </c>
      <c r="E195" s="23">
        <v>2710000</v>
      </c>
      <c r="F195" s="17">
        <f t="shared" si="1"/>
        <v>0</v>
      </c>
      <c r="G195" s="6"/>
      <c r="H195" s="6"/>
      <c r="I195" s="6"/>
      <c r="J195" s="6"/>
      <c r="K195" s="36"/>
    </row>
    <row r="196" spans="1:11" x14ac:dyDescent="0.25">
      <c r="A196" s="60" t="s">
        <v>184</v>
      </c>
      <c r="B196" s="30" t="s">
        <v>203</v>
      </c>
      <c r="C196" s="64">
        <v>340</v>
      </c>
      <c r="D196" s="2">
        <v>118</v>
      </c>
      <c r="E196" s="23">
        <v>2710000</v>
      </c>
      <c r="F196" s="17">
        <f t="shared" si="1"/>
        <v>0</v>
      </c>
      <c r="G196" s="6"/>
      <c r="H196" s="6"/>
      <c r="I196" s="6"/>
      <c r="J196" s="6"/>
      <c r="K196" s="36"/>
    </row>
    <row r="197" spans="1:11" x14ac:dyDescent="0.25">
      <c r="A197" s="60" t="s">
        <v>184</v>
      </c>
      <c r="B197" s="30" t="s">
        <v>204</v>
      </c>
      <c r="C197" s="64">
        <v>340</v>
      </c>
      <c r="D197" s="2">
        <v>118</v>
      </c>
      <c r="E197" s="23">
        <v>2710000</v>
      </c>
      <c r="F197" s="17">
        <f t="shared" si="1"/>
        <v>0</v>
      </c>
      <c r="G197" s="6"/>
      <c r="H197" s="6"/>
      <c r="I197" s="6"/>
      <c r="J197" s="6"/>
      <c r="K197" s="36"/>
    </row>
    <row r="198" spans="1:11" ht="15.75" thickBot="1" x14ac:dyDescent="0.3">
      <c r="A198" s="60" t="s">
        <v>184</v>
      </c>
      <c r="B198" s="32" t="s">
        <v>205</v>
      </c>
      <c r="C198" s="24">
        <v>340</v>
      </c>
      <c r="D198" s="25">
        <v>118</v>
      </c>
      <c r="E198" s="26">
        <v>2710000</v>
      </c>
      <c r="F198" s="17">
        <f t="shared" si="1"/>
        <v>0</v>
      </c>
      <c r="G198" s="6"/>
      <c r="H198" s="6"/>
      <c r="I198" s="6"/>
      <c r="J198" s="6"/>
      <c r="K198" s="36"/>
    </row>
    <row r="199" spans="1:11" ht="36" hidden="1" x14ac:dyDescent="0.25">
      <c r="A199" s="16" t="s">
        <v>184</v>
      </c>
      <c r="B199" s="5" t="s">
        <v>206</v>
      </c>
      <c r="C199" s="66">
        <v>225</v>
      </c>
      <c r="D199" s="18">
        <v>203</v>
      </c>
      <c r="E199" s="19">
        <v>7499090</v>
      </c>
      <c r="F199" s="8">
        <f t="shared" si="1"/>
        <v>145680</v>
      </c>
      <c r="G199" s="6">
        <v>36420</v>
      </c>
      <c r="H199" s="6">
        <v>36420</v>
      </c>
      <c r="I199" s="6">
        <v>36420</v>
      </c>
      <c r="J199" s="6">
        <v>36420</v>
      </c>
      <c r="K199" s="36"/>
    </row>
    <row r="200" spans="1:11" ht="24" hidden="1" x14ac:dyDescent="0.25">
      <c r="A200" s="16" t="s">
        <v>184</v>
      </c>
      <c r="B200" s="5" t="s">
        <v>207</v>
      </c>
      <c r="C200" s="64">
        <v>225</v>
      </c>
      <c r="D200" s="2">
        <v>213</v>
      </c>
      <c r="E200" s="3">
        <v>9010000</v>
      </c>
      <c r="F200" s="8">
        <f t="shared" si="1"/>
        <v>30000</v>
      </c>
      <c r="G200" s="6"/>
      <c r="H200" s="6"/>
      <c r="I200" s="6">
        <v>30000</v>
      </c>
      <c r="J200" s="6"/>
      <c r="K200" s="36"/>
    </row>
    <row r="201" spans="1:11" ht="24" hidden="1" x14ac:dyDescent="0.25">
      <c r="A201" s="16" t="s">
        <v>184</v>
      </c>
      <c r="B201" s="5" t="s">
        <v>208</v>
      </c>
      <c r="C201" s="64">
        <v>310</v>
      </c>
      <c r="D201" s="2">
        <v>154</v>
      </c>
      <c r="E201" s="3">
        <v>3312410</v>
      </c>
      <c r="F201" s="8">
        <f t="shared" si="1"/>
        <v>8000</v>
      </c>
      <c r="G201" s="6"/>
      <c r="H201" s="6">
        <v>8000</v>
      </c>
      <c r="I201" s="6"/>
      <c r="J201" s="6"/>
      <c r="K201" s="36"/>
    </row>
    <row r="202" spans="1:11" ht="36" hidden="1" x14ac:dyDescent="0.25">
      <c r="A202" s="16" t="s">
        <v>184</v>
      </c>
      <c r="B202" s="5" t="s">
        <v>209</v>
      </c>
      <c r="C202" s="64">
        <v>310</v>
      </c>
      <c r="D202" s="2">
        <v>154</v>
      </c>
      <c r="E202" s="3">
        <v>3312410</v>
      </c>
      <c r="F202" s="8">
        <f t="shared" si="1"/>
        <v>16000</v>
      </c>
      <c r="G202" s="6"/>
      <c r="H202" s="6"/>
      <c r="I202" s="6">
        <v>16000</v>
      </c>
      <c r="J202" s="6"/>
      <c r="K202" s="36"/>
    </row>
    <row r="203" spans="1:11" ht="24" hidden="1" x14ac:dyDescent="0.25">
      <c r="A203" s="16" t="s">
        <v>184</v>
      </c>
      <c r="B203" s="5" t="s">
        <v>210</v>
      </c>
      <c r="C203" s="64">
        <v>310</v>
      </c>
      <c r="D203" s="2">
        <v>154</v>
      </c>
      <c r="E203" s="3">
        <v>3312410</v>
      </c>
      <c r="F203" s="8">
        <f t="shared" si="1"/>
        <v>6000</v>
      </c>
      <c r="G203" s="6"/>
      <c r="H203" s="6"/>
      <c r="I203" s="6">
        <v>6000</v>
      </c>
      <c r="J203" s="6"/>
      <c r="K203" s="36"/>
    </row>
    <row r="204" spans="1:11" hidden="1" x14ac:dyDescent="0.25">
      <c r="A204" s="16" t="s">
        <v>184</v>
      </c>
      <c r="B204" s="5" t="s">
        <v>211</v>
      </c>
      <c r="C204" s="64">
        <v>310</v>
      </c>
      <c r="D204" s="2">
        <v>154</v>
      </c>
      <c r="E204" s="3">
        <v>3312410</v>
      </c>
      <c r="F204" s="8">
        <f t="shared" si="1"/>
        <v>5000</v>
      </c>
      <c r="G204" s="6"/>
      <c r="H204" s="6"/>
      <c r="I204" s="6">
        <v>5000</v>
      </c>
      <c r="J204" s="6"/>
      <c r="K204" s="36"/>
    </row>
    <row r="205" spans="1:11" ht="36" hidden="1" x14ac:dyDescent="0.25">
      <c r="A205" s="16" t="s">
        <v>184</v>
      </c>
      <c r="B205" s="5" t="s">
        <v>212</v>
      </c>
      <c r="C205" s="64">
        <v>310</v>
      </c>
      <c r="D205" s="2">
        <v>154</v>
      </c>
      <c r="E205" s="3">
        <v>3312410</v>
      </c>
      <c r="F205" s="8">
        <f t="shared" si="1"/>
        <v>18000</v>
      </c>
      <c r="G205" s="6"/>
      <c r="H205" s="6"/>
      <c r="I205" s="6">
        <v>18000</v>
      </c>
      <c r="J205" s="6"/>
      <c r="K205" s="36"/>
    </row>
    <row r="206" spans="1:11" hidden="1" x14ac:dyDescent="0.25">
      <c r="A206" s="16" t="s">
        <v>184</v>
      </c>
      <c r="B206" s="5" t="s">
        <v>213</v>
      </c>
      <c r="C206" s="64">
        <v>310</v>
      </c>
      <c r="D206" s="2">
        <v>154</v>
      </c>
      <c r="E206" s="3">
        <v>3312410</v>
      </c>
      <c r="F206" s="8">
        <f t="shared" si="1"/>
        <v>10000</v>
      </c>
      <c r="G206" s="6">
        <v>10000</v>
      </c>
      <c r="H206" s="6"/>
      <c r="I206" s="6"/>
      <c r="J206" s="6"/>
      <c r="K206" s="36"/>
    </row>
    <row r="207" spans="1:11" ht="24" hidden="1" x14ac:dyDescent="0.25">
      <c r="A207" s="16" t="s">
        <v>184</v>
      </c>
      <c r="B207" s="5" t="s">
        <v>214</v>
      </c>
      <c r="C207" s="64">
        <v>310</v>
      </c>
      <c r="D207" s="2">
        <v>154</v>
      </c>
      <c r="E207" s="3">
        <v>3312410</v>
      </c>
      <c r="F207" s="8">
        <f t="shared" si="1"/>
        <v>10000</v>
      </c>
      <c r="G207" s="6"/>
      <c r="H207" s="6">
        <v>10000</v>
      </c>
      <c r="I207" s="6"/>
      <c r="J207" s="6"/>
      <c r="K207" s="36"/>
    </row>
    <row r="208" spans="1:11" ht="24" hidden="1" x14ac:dyDescent="0.25">
      <c r="A208" s="16" t="s">
        <v>184</v>
      </c>
      <c r="B208" s="5" t="s">
        <v>226</v>
      </c>
      <c r="C208" s="64">
        <v>225</v>
      </c>
      <c r="D208" s="2">
        <v>200</v>
      </c>
      <c r="E208" s="3">
        <v>7422000</v>
      </c>
      <c r="F208" s="8">
        <f t="shared" si="1"/>
        <v>8800</v>
      </c>
      <c r="G208" s="6"/>
      <c r="H208" s="6">
        <v>4400</v>
      </c>
      <c r="I208" s="6"/>
      <c r="J208" s="6">
        <v>4400</v>
      </c>
      <c r="K208" s="36"/>
    </row>
    <row r="209" spans="1:11" s="59" customFormat="1" ht="24" hidden="1" x14ac:dyDescent="0.25">
      <c r="A209" s="55" t="s">
        <v>184</v>
      </c>
      <c r="B209" s="56" t="s">
        <v>318</v>
      </c>
      <c r="C209" s="64">
        <v>225</v>
      </c>
      <c r="D209" s="64"/>
      <c r="E209" s="57"/>
      <c r="F209" s="8">
        <f t="shared" si="1"/>
        <v>20000</v>
      </c>
      <c r="G209" s="8">
        <v>20000</v>
      </c>
      <c r="H209" s="8"/>
      <c r="I209" s="8"/>
      <c r="J209" s="8"/>
      <c r="K209" s="58"/>
    </row>
    <row r="210" spans="1:11" hidden="1" x14ac:dyDescent="0.25">
      <c r="A210" s="16" t="s">
        <v>223</v>
      </c>
      <c r="B210" s="5" t="s">
        <v>319</v>
      </c>
      <c r="C210" s="64">
        <v>226</v>
      </c>
      <c r="D210" s="2">
        <v>210</v>
      </c>
      <c r="E210" s="3">
        <v>8090000</v>
      </c>
      <c r="F210" s="8">
        <f t="shared" si="1"/>
        <v>63600</v>
      </c>
      <c r="G210" s="6"/>
      <c r="H210" s="6">
        <v>25000</v>
      </c>
      <c r="I210" s="6"/>
      <c r="J210" s="6">
        <v>38600</v>
      </c>
      <c r="K210" s="36"/>
    </row>
    <row r="211" spans="1:11" hidden="1" x14ac:dyDescent="0.25">
      <c r="A211" s="16" t="s">
        <v>223</v>
      </c>
      <c r="B211" s="5" t="s">
        <v>224</v>
      </c>
      <c r="C211" s="64">
        <v>225</v>
      </c>
      <c r="D211" s="2">
        <v>114</v>
      </c>
      <c r="E211" s="3">
        <v>7250000</v>
      </c>
      <c r="F211" s="8">
        <f t="shared" si="1"/>
        <v>77000</v>
      </c>
      <c r="G211" s="6">
        <v>19250</v>
      </c>
      <c r="H211" s="6">
        <v>19250</v>
      </c>
      <c r="I211" s="6">
        <v>19250</v>
      </c>
      <c r="J211" s="6">
        <v>19250</v>
      </c>
      <c r="K211" s="36"/>
    </row>
    <row r="212" spans="1:11" hidden="1" x14ac:dyDescent="0.25">
      <c r="A212" s="16" t="s">
        <v>223</v>
      </c>
      <c r="B212" s="5" t="s">
        <v>225</v>
      </c>
      <c r="C212" s="64">
        <v>221</v>
      </c>
      <c r="D212" s="2">
        <v>185</v>
      </c>
      <c r="E212" s="3">
        <v>6420090</v>
      </c>
      <c r="F212" s="8">
        <f>SUM(G212:J212)</f>
        <v>44000</v>
      </c>
      <c r="G212" s="6">
        <v>11000</v>
      </c>
      <c r="H212" s="6">
        <v>11000</v>
      </c>
      <c r="I212" s="6">
        <v>11000</v>
      </c>
      <c r="J212" s="6">
        <v>11000</v>
      </c>
      <c r="K212" s="36"/>
    </row>
    <row r="213" spans="1:11" hidden="1" x14ac:dyDescent="0.25">
      <c r="A213" s="16" t="s">
        <v>223</v>
      </c>
      <c r="B213" s="5" t="s">
        <v>227</v>
      </c>
      <c r="C213" s="64">
        <v>226</v>
      </c>
      <c r="D213" s="2">
        <v>182</v>
      </c>
      <c r="E213" s="3">
        <v>6320000</v>
      </c>
      <c r="F213" s="8">
        <f>SUM(G213:J213)</f>
        <v>420000</v>
      </c>
      <c r="G213" s="6">
        <v>105000</v>
      </c>
      <c r="H213" s="6">
        <v>105000</v>
      </c>
      <c r="I213" s="6">
        <v>105000</v>
      </c>
      <c r="J213" s="6">
        <v>105000</v>
      </c>
      <c r="K213" s="36"/>
    </row>
    <row r="214" spans="1:11" hidden="1" x14ac:dyDescent="0.25">
      <c r="A214" s="16" t="s">
        <v>223</v>
      </c>
      <c r="B214" s="37" t="s">
        <v>228</v>
      </c>
      <c r="C214" s="65">
        <v>222</v>
      </c>
      <c r="D214" s="38">
        <v>184</v>
      </c>
      <c r="E214" s="39">
        <v>6412000</v>
      </c>
      <c r="F214" s="8">
        <f>SUM(G214:J214)</f>
        <v>100000</v>
      </c>
      <c r="G214" s="6">
        <v>25000</v>
      </c>
      <c r="H214" s="6">
        <v>25000</v>
      </c>
      <c r="I214" s="6">
        <v>25000</v>
      </c>
      <c r="J214" s="6">
        <v>25000</v>
      </c>
      <c r="K214" s="36"/>
    </row>
    <row r="215" spans="1:11" hidden="1" x14ac:dyDescent="0.25">
      <c r="A215" s="47" t="s">
        <v>240</v>
      </c>
      <c r="B215" s="41" t="s">
        <v>241</v>
      </c>
      <c r="C215" s="20">
        <v>340</v>
      </c>
      <c r="D215" s="21">
        <v>131</v>
      </c>
      <c r="E215" s="42">
        <v>3210000</v>
      </c>
      <c r="F215" s="17">
        <f t="shared" ref="F215:F452" si="2">SUM(G215:J215)</f>
        <v>1920</v>
      </c>
      <c r="G215" s="6">
        <v>1920</v>
      </c>
      <c r="H215" s="6"/>
      <c r="I215" s="6"/>
      <c r="J215" s="6"/>
      <c r="K215" s="36" t="s">
        <v>243</v>
      </c>
    </row>
    <row r="216" spans="1:11" hidden="1" x14ac:dyDescent="0.25">
      <c r="A216" s="47" t="s">
        <v>240</v>
      </c>
      <c r="B216" s="43" t="s">
        <v>242</v>
      </c>
      <c r="C216" s="64">
        <v>310</v>
      </c>
      <c r="D216" s="2">
        <v>154</v>
      </c>
      <c r="E216" s="44">
        <v>3310000</v>
      </c>
      <c r="F216" s="17">
        <f t="shared" si="2"/>
        <v>66980</v>
      </c>
      <c r="G216" s="6">
        <v>66980</v>
      </c>
      <c r="H216" s="6"/>
      <c r="I216" s="6"/>
      <c r="J216" s="6"/>
      <c r="K216" s="36" t="s">
        <v>243</v>
      </c>
    </row>
    <row r="217" spans="1:11" hidden="1" x14ac:dyDescent="0.25">
      <c r="A217" s="47" t="s">
        <v>240</v>
      </c>
      <c r="B217" s="43" t="s">
        <v>241</v>
      </c>
      <c r="C217" s="64">
        <v>340</v>
      </c>
      <c r="D217" s="2">
        <v>131</v>
      </c>
      <c r="E217" s="44">
        <v>3210000</v>
      </c>
      <c r="F217" s="17">
        <f t="shared" si="2"/>
        <v>247600</v>
      </c>
      <c r="G217" s="6">
        <v>247600</v>
      </c>
      <c r="H217" s="6"/>
      <c r="I217" s="6"/>
      <c r="J217" s="6"/>
      <c r="K217" s="36" t="s">
        <v>244</v>
      </c>
    </row>
    <row r="218" spans="1:11" hidden="1" x14ac:dyDescent="0.25">
      <c r="A218" s="47" t="s">
        <v>240</v>
      </c>
      <c r="B218" s="43" t="s">
        <v>245</v>
      </c>
      <c r="C218" s="64">
        <v>340</v>
      </c>
      <c r="D218" s="2"/>
      <c r="E218" s="44"/>
      <c r="F218" s="17">
        <f t="shared" si="2"/>
        <v>50000</v>
      </c>
      <c r="G218" s="6">
        <v>50000</v>
      </c>
      <c r="H218" s="6"/>
      <c r="I218" s="6"/>
      <c r="J218" s="6"/>
      <c r="K218" s="36" t="s">
        <v>244</v>
      </c>
    </row>
    <row r="219" spans="1:11" hidden="1" x14ac:dyDescent="0.25">
      <c r="A219" s="47" t="s">
        <v>240</v>
      </c>
      <c r="B219" s="43" t="s">
        <v>246</v>
      </c>
      <c r="C219" s="64">
        <v>340</v>
      </c>
      <c r="D219" s="2"/>
      <c r="E219" s="44"/>
      <c r="F219" s="17">
        <f t="shared" si="2"/>
        <v>80000</v>
      </c>
      <c r="G219" s="6">
        <v>80000</v>
      </c>
      <c r="H219" s="6"/>
      <c r="I219" s="6"/>
      <c r="J219" s="6"/>
      <c r="K219" s="36" t="s">
        <v>244</v>
      </c>
    </row>
    <row r="220" spans="1:11" ht="24" hidden="1" x14ac:dyDescent="0.25">
      <c r="A220" s="47" t="s">
        <v>240</v>
      </c>
      <c r="B220" s="43" t="s">
        <v>247</v>
      </c>
      <c r="C220" s="64">
        <v>340</v>
      </c>
      <c r="D220" s="2"/>
      <c r="E220" s="44"/>
      <c r="F220" s="17">
        <f t="shared" si="2"/>
        <v>48800</v>
      </c>
      <c r="G220" s="6">
        <v>48800</v>
      </c>
      <c r="H220" s="6"/>
      <c r="I220" s="6"/>
      <c r="J220" s="6"/>
      <c r="K220" s="36" t="s">
        <v>244</v>
      </c>
    </row>
    <row r="221" spans="1:11" ht="24" hidden="1" x14ac:dyDescent="0.25">
      <c r="A221" s="47" t="s">
        <v>240</v>
      </c>
      <c r="B221" s="43" t="s">
        <v>248</v>
      </c>
      <c r="C221" s="64">
        <v>340</v>
      </c>
      <c r="D221" s="2"/>
      <c r="E221" s="44"/>
      <c r="F221" s="17">
        <f t="shared" si="2"/>
        <v>60000</v>
      </c>
      <c r="G221" s="6">
        <v>60000</v>
      </c>
      <c r="H221" s="6"/>
      <c r="I221" s="6"/>
      <c r="J221" s="6"/>
      <c r="K221" s="36" t="s">
        <v>244</v>
      </c>
    </row>
    <row r="222" spans="1:11" ht="24" hidden="1" x14ac:dyDescent="0.25">
      <c r="A222" s="47" t="s">
        <v>240</v>
      </c>
      <c r="B222" s="43" t="s">
        <v>249</v>
      </c>
      <c r="C222" s="64">
        <v>340</v>
      </c>
      <c r="D222" s="2">
        <v>131</v>
      </c>
      <c r="E222" s="44">
        <v>3210000</v>
      </c>
      <c r="F222" s="17">
        <f t="shared" si="2"/>
        <v>139686</v>
      </c>
      <c r="G222" s="6">
        <v>139686</v>
      </c>
      <c r="H222" s="6"/>
      <c r="I222" s="6"/>
      <c r="J222" s="6"/>
      <c r="K222" s="36" t="s">
        <v>250</v>
      </c>
    </row>
    <row r="223" spans="1:11" hidden="1" x14ac:dyDescent="0.25">
      <c r="A223" s="47" t="s">
        <v>240</v>
      </c>
      <c r="B223" s="43" t="s">
        <v>251</v>
      </c>
      <c r="C223" s="64">
        <v>340</v>
      </c>
      <c r="D223" s="2"/>
      <c r="E223" s="44"/>
      <c r="F223" s="17">
        <f t="shared" si="2"/>
        <v>30000</v>
      </c>
      <c r="G223" s="6">
        <v>30000</v>
      </c>
      <c r="H223" s="6"/>
      <c r="I223" s="6"/>
      <c r="J223" s="6"/>
      <c r="K223" s="36" t="s">
        <v>250</v>
      </c>
    </row>
    <row r="224" spans="1:11" ht="48" hidden="1" x14ac:dyDescent="0.25">
      <c r="A224" s="47" t="s">
        <v>240</v>
      </c>
      <c r="B224" s="43" t="s">
        <v>252</v>
      </c>
      <c r="C224" s="64">
        <v>340</v>
      </c>
      <c r="D224" s="2"/>
      <c r="E224" s="44"/>
      <c r="F224" s="17">
        <f t="shared" si="2"/>
        <v>20000</v>
      </c>
      <c r="G224" s="6">
        <v>20000</v>
      </c>
      <c r="H224" s="6"/>
      <c r="I224" s="6"/>
      <c r="J224" s="6"/>
      <c r="K224" s="36" t="s">
        <v>250</v>
      </c>
    </row>
    <row r="225" spans="1:11" ht="24" hidden="1" x14ac:dyDescent="0.25">
      <c r="A225" s="47" t="s">
        <v>240</v>
      </c>
      <c r="B225" s="43" t="s">
        <v>253</v>
      </c>
      <c r="C225" s="64">
        <v>340</v>
      </c>
      <c r="D225" s="2"/>
      <c r="E225" s="44"/>
      <c r="F225" s="17">
        <f t="shared" si="2"/>
        <v>40000</v>
      </c>
      <c r="G225" s="6">
        <v>40000</v>
      </c>
      <c r="H225" s="6"/>
      <c r="I225" s="6"/>
      <c r="J225" s="6"/>
      <c r="K225" s="36" t="s">
        <v>250</v>
      </c>
    </row>
    <row r="226" spans="1:11" ht="24" hidden="1" x14ac:dyDescent="0.25">
      <c r="A226" s="47" t="s">
        <v>240</v>
      </c>
      <c r="B226" s="43" t="s">
        <v>254</v>
      </c>
      <c r="C226" s="64">
        <v>340</v>
      </c>
      <c r="D226" s="2"/>
      <c r="E226" s="44"/>
      <c r="F226" s="17">
        <f t="shared" si="2"/>
        <v>30000</v>
      </c>
      <c r="G226" s="6">
        <v>30000</v>
      </c>
      <c r="H226" s="6"/>
      <c r="I226" s="6"/>
      <c r="J226" s="6"/>
      <c r="K226" s="36" t="s">
        <v>250</v>
      </c>
    </row>
    <row r="227" spans="1:11" hidden="1" x14ac:dyDescent="0.25">
      <c r="A227" s="47" t="s">
        <v>240</v>
      </c>
      <c r="B227" s="43" t="s">
        <v>255</v>
      </c>
      <c r="C227" s="64">
        <v>340</v>
      </c>
      <c r="D227" s="2"/>
      <c r="E227" s="44"/>
      <c r="F227" s="17">
        <f t="shared" si="2"/>
        <v>4000</v>
      </c>
      <c r="G227" s="6">
        <v>4000</v>
      </c>
      <c r="H227" s="6"/>
      <c r="I227" s="6"/>
      <c r="J227" s="6"/>
      <c r="K227" s="36" t="s">
        <v>250</v>
      </c>
    </row>
    <row r="228" spans="1:11" ht="24" hidden="1" x14ac:dyDescent="0.25">
      <c r="A228" s="47" t="s">
        <v>240</v>
      </c>
      <c r="B228" s="43" t="s">
        <v>256</v>
      </c>
      <c r="C228" s="64">
        <v>340</v>
      </c>
      <c r="D228" s="2"/>
      <c r="E228" s="44"/>
      <c r="F228" s="17">
        <f t="shared" si="2"/>
        <v>30000</v>
      </c>
      <c r="G228" s="6">
        <v>30000</v>
      </c>
      <c r="H228" s="6"/>
      <c r="I228" s="6"/>
      <c r="J228" s="6"/>
      <c r="K228" s="36" t="s">
        <v>250</v>
      </c>
    </row>
    <row r="229" spans="1:11" hidden="1" x14ac:dyDescent="0.25">
      <c r="A229" s="47" t="s">
        <v>240</v>
      </c>
      <c r="B229" s="43" t="s">
        <v>257</v>
      </c>
      <c r="C229" s="64">
        <v>340</v>
      </c>
      <c r="D229" s="2"/>
      <c r="E229" s="44"/>
      <c r="F229" s="17">
        <f t="shared" si="2"/>
        <v>4000</v>
      </c>
      <c r="G229" s="6">
        <v>4000</v>
      </c>
      <c r="H229" s="6"/>
      <c r="I229" s="6"/>
      <c r="J229" s="6"/>
      <c r="K229" s="36" t="s">
        <v>250</v>
      </c>
    </row>
    <row r="230" spans="1:11" ht="24" hidden="1" x14ac:dyDescent="0.25">
      <c r="A230" s="47" t="s">
        <v>240</v>
      </c>
      <c r="B230" s="43" t="s">
        <v>258</v>
      </c>
      <c r="C230" s="64">
        <v>340</v>
      </c>
      <c r="D230" s="2"/>
      <c r="E230" s="44"/>
      <c r="F230" s="17">
        <f t="shared" si="2"/>
        <v>10000</v>
      </c>
      <c r="G230" s="6">
        <v>10000</v>
      </c>
      <c r="H230" s="6"/>
      <c r="I230" s="6"/>
      <c r="J230" s="6"/>
      <c r="K230" s="36" t="s">
        <v>250</v>
      </c>
    </row>
    <row r="231" spans="1:11" hidden="1" x14ac:dyDescent="0.25">
      <c r="A231" s="47" t="s">
        <v>240</v>
      </c>
      <c r="B231" s="43" t="s">
        <v>259</v>
      </c>
      <c r="C231" s="64">
        <v>340</v>
      </c>
      <c r="D231" s="2"/>
      <c r="E231" s="44"/>
      <c r="F231" s="17">
        <f t="shared" si="2"/>
        <v>100000</v>
      </c>
      <c r="G231" s="6">
        <v>100000</v>
      </c>
      <c r="H231" s="6"/>
      <c r="I231" s="6"/>
      <c r="J231" s="6"/>
      <c r="K231" s="36" t="s">
        <v>250</v>
      </c>
    </row>
    <row r="232" spans="1:11" ht="24" hidden="1" x14ac:dyDescent="0.25">
      <c r="A232" s="47" t="s">
        <v>240</v>
      </c>
      <c r="B232" s="43" t="s">
        <v>260</v>
      </c>
      <c r="C232" s="64">
        <v>340</v>
      </c>
      <c r="D232" s="2"/>
      <c r="E232" s="44"/>
      <c r="F232" s="17">
        <f t="shared" si="2"/>
        <v>357266</v>
      </c>
      <c r="G232" s="6">
        <v>357266</v>
      </c>
      <c r="H232" s="6"/>
      <c r="I232" s="6"/>
      <c r="J232" s="6"/>
      <c r="K232" s="36" t="s">
        <v>250</v>
      </c>
    </row>
    <row r="233" spans="1:11" ht="36" hidden="1" x14ac:dyDescent="0.25">
      <c r="A233" s="47" t="s">
        <v>240</v>
      </c>
      <c r="B233" s="43" t="s">
        <v>261</v>
      </c>
      <c r="C233" s="64">
        <v>340</v>
      </c>
      <c r="D233" s="2"/>
      <c r="E233" s="44"/>
      <c r="F233" s="17">
        <f t="shared" si="2"/>
        <v>131040</v>
      </c>
      <c r="G233" s="6">
        <v>131040</v>
      </c>
      <c r="H233" s="6"/>
      <c r="I233" s="6"/>
      <c r="J233" s="6"/>
      <c r="K233" s="36" t="s">
        <v>250</v>
      </c>
    </row>
    <row r="234" spans="1:11" ht="48" hidden="1" x14ac:dyDescent="0.25">
      <c r="A234" s="47" t="s">
        <v>240</v>
      </c>
      <c r="B234" s="43" t="s">
        <v>262</v>
      </c>
      <c r="C234" s="64">
        <v>340</v>
      </c>
      <c r="D234" s="2"/>
      <c r="E234" s="44"/>
      <c r="F234" s="17">
        <f t="shared" si="2"/>
        <v>53008</v>
      </c>
      <c r="G234" s="6">
        <v>53008</v>
      </c>
      <c r="H234" s="6"/>
      <c r="I234" s="6"/>
      <c r="J234" s="6"/>
      <c r="K234" s="36" t="s">
        <v>250</v>
      </c>
    </row>
    <row r="235" spans="1:11" ht="48.75" hidden="1" thickBot="1" x14ac:dyDescent="0.3">
      <c r="A235" s="47" t="s">
        <v>240</v>
      </c>
      <c r="B235" s="45" t="s">
        <v>263</v>
      </c>
      <c r="C235" s="24">
        <v>340</v>
      </c>
      <c r="D235" s="25"/>
      <c r="E235" s="46"/>
      <c r="F235" s="17">
        <f t="shared" si="2"/>
        <v>480000</v>
      </c>
      <c r="G235" s="6">
        <v>480000</v>
      </c>
      <c r="H235" s="6"/>
      <c r="I235" s="6"/>
      <c r="J235" s="6"/>
      <c r="K235" s="36" t="s">
        <v>250</v>
      </c>
    </row>
    <row r="236" spans="1:11" ht="30" hidden="1" x14ac:dyDescent="0.25">
      <c r="A236" s="16" t="s">
        <v>264</v>
      </c>
      <c r="B236" s="40" t="s">
        <v>265</v>
      </c>
      <c r="C236" s="66">
        <v>340</v>
      </c>
      <c r="D236" s="18">
        <v>131</v>
      </c>
      <c r="E236" s="19">
        <v>3210000</v>
      </c>
      <c r="F236" s="8">
        <f t="shared" si="2"/>
        <v>1350000</v>
      </c>
      <c r="G236" s="6">
        <v>450000</v>
      </c>
      <c r="H236" s="6">
        <v>450000</v>
      </c>
      <c r="I236" s="6">
        <v>450000</v>
      </c>
      <c r="J236" s="6"/>
      <c r="K236" s="36" t="s">
        <v>366</v>
      </c>
    </row>
    <row r="237" spans="1:11" hidden="1" x14ac:dyDescent="0.25">
      <c r="A237" s="16" t="s">
        <v>266</v>
      </c>
      <c r="B237" s="5" t="s">
        <v>267</v>
      </c>
      <c r="C237" s="64">
        <v>310</v>
      </c>
      <c r="D237" s="2">
        <v>126</v>
      </c>
      <c r="E237" s="3">
        <v>2930340</v>
      </c>
      <c r="F237" s="8">
        <f t="shared" si="2"/>
        <v>3000</v>
      </c>
      <c r="G237" s="6">
        <v>3000</v>
      </c>
      <c r="H237" s="6"/>
      <c r="I237" s="6"/>
      <c r="J237" s="6"/>
      <c r="K237" s="36"/>
    </row>
    <row r="238" spans="1:11" hidden="1" x14ac:dyDescent="0.25">
      <c r="A238" s="16" t="s">
        <v>266</v>
      </c>
      <c r="B238" s="5" t="s">
        <v>268</v>
      </c>
      <c r="C238" s="64">
        <v>310</v>
      </c>
      <c r="D238" s="2">
        <v>126</v>
      </c>
      <c r="E238" s="3">
        <v>2930340</v>
      </c>
      <c r="F238" s="8">
        <f t="shared" si="2"/>
        <v>5000</v>
      </c>
      <c r="G238" s="6">
        <v>5000</v>
      </c>
      <c r="H238" s="6"/>
      <c r="I238" s="6"/>
      <c r="J238" s="6"/>
      <c r="K238" s="36"/>
    </row>
    <row r="239" spans="1:11" ht="24" hidden="1" x14ac:dyDescent="0.25">
      <c r="A239" s="16" t="s">
        <v>266</v>
      </c>
      <c r="B239" s="5" t="s">
        <v>269</v>
      </c>
      <c r="C239" s="64">
        <v>310</v>
      </c>
      <c r="D239" s="2">
        <v>126</v>
      </c>
      <c r="E239" s="3">
        <v>2930340</v>
      </c>
      <c r="F239" s="8">
        <f t="shared" si="2"/>
        <v>5000</v>
      </c>
      <c r="G239" s="6">
        <v>5000</v>
      </c>
      <c r="H239" s="6"/>
      <c r="I239" s="6"/>
      <c r="J239" s="6"/>
      <c r="K239" s="36"/>
    </row>
    <row r="240" spans="1:11" hidden="1" x14ac:dyDescent="0.25">
      <c r="A240" s="16" t="s">
        <v>266</v>
      </c>
      <c r="B240" s="5" t="s">
        <v>270</v>
      </c>
      <c r="C240" s="64">
        <v>310</v>
      </c>
      <c r="D240" s="2">
        <v>126</v>
      </c>
      <c r="E240" s="3">
        <v>2930340</v>
      </c>
      <c r="F240" s="8">
        <f t="shared" si="2"/>
        <v>8000</v>
      </c>
      <c r="G240" s="6">
        <v>8000</v>
      </c>
      <c r="H240" s="6"/>
      <c r="I240" s="6"/>
      <c r="J240" s="6"/>
      <c r="K240" s="36"/>
    </row>
    <row r="241" spans="1:11" hidden="1" x14ac:dyDescent="0.25">
      <c r="A241" s="16" t="s">
        <v>266</v>
      </c>
      <c r="B241" s="5" t="s">
        <v>271</v>
      </c>
      <c r="C241" s="64">
        <v>310</v>
      </c>
      <c r="D241" s="2">
        <v>126</v>
      </c>
      <c r="E241" s="3">
        <v>2930340</v>
      </c>
      <c r="F241" s="8">
        <f t="shared" si="2"/>
        <v>4000</v>
      </c>
      <c r="G241" s="6">
        <v>4000</v>
      </c>
      <c r="H241" s="6"/>
      <c r="I241" s="6"/>
      <c r="J241" s="6"/>
      <c r="K241" s="36"/>
    </row>
    <row r="242" spans="1:11" hidden="1" x14ac:dyDescent="0.25">
      <c r="A242" s="16" t="s">
        <v>266</v>
      </c>
      <c r="B242" s="5" t="s">
        <v>272</v>
      </c>
      <c r="C242" s="64">
        <v>310</v>
      </c>
      <c r="D242" s="2">
        <v>126</v>
      </c>
      <c r="E242" s="3">
        <v>2930340</v>
      </c>
      <c r="F242" s="8">
        <f t="shared" si="2"/>
        <v>4000</v>
      </c>
      <c r="G242" s="6">
        <v>4000</v>
      </c>
      <c r="H242" s="6"/>
      <c r="I242" s="6"/>
      <c r="J242" s="6"/>
      <c r="K242" s="36"/>
    </row>
    <row r="243" spans="1:11" hidden="1" x14ac:dyDescent="0.25">
      <c r="A243" s="16" t="s">
        <v>266</v>
      </c>
      <c r="B243" s="5" t="s">
        <v>273</v>
      </c>
      <c r="C243" s="64">
        <v>310</v>
      </c>
      <c r="D243" s="2">
        <v>118</v>
      </c>
      <c r="E243" s="3">
        <v>2893000</v>
      </c>
      <c r="F243" s="8">
        <f t="shared" si="2"/>
        <v>250</v>
      </c>
      <c r="G243" s="6">
        <v>250</v>
      </c>
      <c r="H243" s="6"/>
      <c r="I243" s="6"/>
      <c r="J243" s="6"/>
      <c r="K243" s="36"/>
    </row>
    <row r="244" spans="1:11" hidden="1" x14ac:dyDescent="0.25">
      <c r="A244" s="16" t="s">
        <v>266</v>
      </c>
      <c r="B244" s="5" t="s">
        <v>274</v>
      </c>
      <c r="C244" s="64">
        <v>310</v>
      </c>
      <c r="D244" s="2">
        <v>118</v>
      </c>
      <c r="E244" s="3">
        <v>2893000</v>
      </c>
      <c r="F244" s="8">
        <f t="shared" si="2"/>
        <v>1500</v>
      </c>
      <c r="G244" s="6">
        <v>1500</v>
      </c>
      <c r="H244" s="6"/>
      <c r="I244" s="6"/>
      <c r="J244" s="6"/>
      <c r="K244" s="36"/>
    </row>
    <row r="245" spans="1:11" x14ac:dyDescent="0.25">
      <c r="A245" s="16" t="s">
        <v>266</v>
      </c>
      <c r="B245" s="5" t="s">
        <v>275</v>
      </c>
      <c r="C245" s="64">
        <v>340</v>
      </c>
      <c r="D245" s="2">
        <v>118</v>
      </c>
      <c r="E245" s="3">
        <v>2893000</v>
      </c>
      <c r="F245" s="8">
        <f t="shared" si="2"/>
        <v>1000</v>
      </c>
      <c r="G245" s="6">
        <v>1000</v>
      </c>
      <c r="H245" s="6"/>
      <c r="I245" s="6"/>
      <c r="J245" s="6"/>
      <c r="K245" s="36"/>
    </row>
    <row r="246" spans="1:11" hidden="1" x14ac:dyDescent="0.25">
      <c r="A246" s="16" t="s">
        <v>266</v>
      </c>
      <c r="B246" s="5" t="s">
        <v>276</v>
      </c>
      <c r="C246" s="64">
        <v>310</v>
      </c>
      <c r="D246" s="2">
        <v>118</v>
      </c>
      <c r="E246" s="3">
        <v>2893000</v>
      </c>
      <c r="F246" s="8">
        <f t="shared" si="2"/>
        <v>300</v>
      </c>
      <c r="G246" s="6">
        <v>300</v>
      </c>
      <c r="H246" s="6"/>
      <c r="I246" s="6"/>
      <c r="J246" s="6"/>
      <c r="K246" s="36"/>
    </row>
    <row r="247" spans="1:11" hidden="1" x14ac:dyDescent="0.25">
      <c r="A247" s="16" t="s">
        <v>266</v>
      </c>
      <c r="B247" s="5" t="s">
        <v>277</v>
      </c>
      <c r="C247" s="64">
        <v>310</v>
      </c>
      <c r="D247" s="2">
        <v>118</v>
      </c>
      <c r="E247" s="3">
        <v>2893000</v>
      </c>
      <c r="F247" s="8">
        <f t="shared" si="2"/>
        <v>800</v>
      </c>
      <c r="G247" s="6">
        <v>800</v>
      </c>
      <c r="H247" s="6"/>
      <c r="I247" s="6"/>
      <c r="J247" s="6"/>
      <c r="K247" s="36"/>
    </row>
    <row r="248" spans="1:11" hidden="1" x14ac:dyDescent="0.25">
      <c r="A248" s="16" t="s">
        <v>266</v>
      </c>
      <c r="B248" s="5" t="s">
        <v>278</v>
      </c>
      <c r="C248" s="64">
        <v>310</v>
      </c>
      <c r="D248" s="2">
        <v>118</v>
      </c>
      <c r="E248" s="3">
        <v>2893000</v>
      </c>
      <c r="F248" s="8">
        <f t="shared" si="2"/>
        <v>300</v>
      </c>
      <c r="G248" s="6">
        <v>300</v>
      </c>
      <c r="H248" s="6"/>
      <c r="I248" s="6"/>
      <c r="J248" s="6"/>
      <c r="K248" s="36"/>
    </row>
    <row r="249" spans="1:11" ht="24" x14ac:dyDescent="0.25">
      <c r="A249" s="16" t="s">
        <v>266</v>
      </c>
      <c r="B249" s="5" t="s">
        <v>279</v>
      </c>
      <c r="C249" s="64">
        <v>340</v>
      </c>
      <c r="D249" s="2">
        <v>118</v>
      </c>
      <c r="E249" s="3">
        <v>2893000</v>
      </c>
      <c r="F249" s="8">
        <f t="shared" si="2"/>
        <v>400</v>
      </c>
      <c r="G249" s="6">
        <v>400</v>
      </c>
      <c r="H249" s="6"/>
      <c r="I249" s="6"/>
      <c r="J249" s="6"/>
      <c r="K249" s="36"/>
    </row>
    <row r="250" spans="1:11" ht="36" hidden="1" x14ac:dyDescent="0.25">
      <c r="A250" s="16" t="s">
        <v>266</v>
      </c>
      <c r="B250" s="5" t="s">
        <v>280</v>
      </c>
      <c r="C250" s="64">
        <v>310</v>
      </c>
      <c r="D250" s="2">
        <v>118</v>
      </c>
      <c r="E250" s="3">
        <v>2893000</v>
      </c>
      <c r="F250" s="8">
        <f t="shared" si="2"/>
        <v>2000</v>
      </c>
      <c r="G250" s="6">
        <v>2000</v>
      </c>
      <c r="H250" s="6"/>
      <c r="I250" s="6"/>
      <c r="J250" s="6"/>
      <c r="K250" s="36"/>
    </row>
    <row r="251" spans="1:11" ht="24" x14ac:dyDescent="0.25">
      <c r="A251" s="16" t="s">
        <v>266</v>
      </c>
      <c r="B251" s="5" t="s">
        <v>281</v>
      </c>
      <c r="C251" s="64">
        <v>340</v>
      </c>
      <c r="D251" s="2">
        <v>118</v>
      </c>
      <c r="E251" s="3">
        <v>2894000</v>
      </c>
      <c r="F251" s="8">
        <f t="shared" si="2"/>
        <v>2000</v>
      </c>
      <c r="G251" s="61">
        <v>2000</v>
      </c>
      <c r="H251" s="6"/>
      <c r="I251" s="6"/>
      <c r="J251" s="6"/>
      <c r="K251" s="36"/>
    </row>
    <row r="252" spans="1:11" ht="24" x14ac:dyDescent="0.25">
      <c r="A252" s="16" t="s">
        <v>266</v>
      </c>
      <c r="B252" s="5" t="s">
        <v>282</v>
      </c>
      <c r="C252" s="64">
        <v>340</v>
      </c>
      <c r="D252" s="2">
        <v>118</v>
      </c>
      <c r="E252" s="3">
        <v>2894000</v>
      </c>
      <c r="F252" s="8">
        <f t="shared" si="2"/>
        <v>2000</v>
      </c>
      <c r="G252" s="61">
        <v>2000</v>
      </c>
      <c r="H252" s="6"/>
      <c r="I252" s="6"/>
      <c r="J252" s="6"/>
      <c r="K252" s="36"/>
    </row>
    <row r="253" spans="1:11" x14ac:dyDescent="0.25">
      <c r="A253" s="16" t="s">
        <v>266</v>
      </c>
      <c r="B253" s="5" t="s">
        <v>283</v>
      </c>
      <c r="C253" s="64">
        <v>340</v>
      </c>
      <c r="D253" s="2">
        <v>118</v>
      </c>
      <c r="E253" s="3">
        <v>2894000</v>
      </c>
      <c r="F253" s="8">
        <f t="shared" si="2"/>
        <v>2000</v>
      </c>
      <c r="G253" s="61">
        <v>2000</v>
      </c>
      <c r="H253" s="6"/>
      <c r="I253" s="6"/>
      <c r="J253" s="6"/>
      <c r="K253" s="36"/>
    </row>
    <row r="254" spans="1:11" hidden="1" x14ac:dyDescent="0.25">
      <c r="A254" s="16" t="s">
        <v>284</v>
      </c>
      <c r="B254" s="5" t="s">
        <v>285</v>
      </c>
      <c r="C254" s="64">
        <v>340</v>
      </c>
      <c r="D254" s="2">
        <v>118</v>
      </c>
      <c r="E254" s="3">
        <v>2896140</v>
      </c>
      <c r="F254" s="8">
        <f t="shared" si="2"/>
        <v>120000</v>
      </c>
      <c r="G254" s="6"/>
      <c r="H254" s="6"/>
      <c r="I254" s="6">
        <v>120000</v>
      </c>
      <c r="J254" s="6"/>
      <c r="K254" s="36" t="s">
        <v>250</v>
      </c>
    </row>
    <row r="255" spans="1:11" ht="24" hidden="1" x14ac:dyDescent="0.25">
      <c r="A255" s="16" t="s">
        <v>284</v>
      </c>
      <c r="B255" s="5" t="s">
        <v>286</v>
      </c>
      <c r="C255" s="64">
        <v>340</v>
      </c>
      <c r="D255" s="2">
        <v>118</v>
      </c>
      <c r="E255" s="3">
        <v>2899000</v>
      </c>
      <c r="F255" s="8">
        <f t="shared" si="2"/>
        <v>300000</v>
      </c>
      <c r="G255" s="6"/>
      <c r="H255" s="6"/>
      <c r="I255" s="6">
        <v>300000</v>
      </c>
      <c r="J255" s="6"/>
      <c r="K255" s="36" t="s">
        <v>250</v>
      </c>
    </row>
    <row r="256" spans="1:11" ht="36" hidden="1" x14ac:dyDescent="0.25">
      <c r="A256" s="16" t="s">
        <v>284</v>
      </c>
      <c r="B256" s="5" t="s">
        <v>287</v>
      </c>
      <c r="C256" s="64">
        <v>340</v>
      </c>
      <c r="D256" s="2">
        <v>132</v>
      </c>
      <c r="E256" s="3">
        <v>3222560</v>
      </c>
      <c r="F256" s="8">
        <f t="shared" si="2"/>
        <v>90000</v>
      </c>
      <c r="G256" s="6"/>
      <c r="H256" s="6">
        <v>90000</v>
      </c>
      <c r="I256" s="6"/>
      <c r="J256" s="6"/>
      <c r="K256" s="36" t="s">
        <v>296</v>
      </c>
    </row>
    <row r="257" spans="1:11" ht="24" hidden="1" x14ac:dyDescent="0.25">
      <c r="A257" s="16" t="s">
        <v>284</v>
      </c>
      <c r="B257" s="5" t="s">
        <v>288</v>
      </c>
      <c r="C257" s="64">
        <v>340</v>
      </c>
      <c r="D257" s="2">
        <v>132</v>
      </c>
      <c r="E257" s="3">
        <v>3222560</v>
      </c>
      <c r="F257" s="8">
        <f t="shared" si="2"/>
        <v>300000</v>
      </c>
      <c r="G257" s="6"/>
      <c r="H257" s="6">
        <v>300000</v>
      </c>
      <c r="I257" s="6"/>
      <c r="J257" s="6"/>
      <c r="K257" s="36" t="s">
        <v>296</v>
      </c>
    </row>
    <row r="258" spans="1:11" ht="24" hidden="1" x14ac:dyDescent="0.25">
      <c r="A258" s="16" t="s">
        <v>284</v>
      </c>
      <c r="B258" s="5" t="s">
        <v>289</v>
      </c>
      <c r="C258" s="64">
        <v>340</v>
      </c>
      <c r="D258" s="2">
        <v>131</v>
      </c>
      <c r="E258" s="3">
        <v>3213124</v>
      </c>
      <c r="F258" s="8">
        <f t="shared" si="2"/>
        <v>250000</v>
      </c>
      <c r="G258" s="6"/>
      <c r="H258" s="6"/>
      <c r="I258" s="6">
        <v>250000</v>
      </c>
      <c r="J258" s="6"/>
      <c r="K258" s="36" t="s">
        <v>250</v>
      </c>
    </row>
    <row r="259" spans="1:11" hidden="1" x14ac:dyDescent="0.25">
      <c r="A259" s="16" t="s">
        <v>284</v>
      </c>
      <c r="B259" s="5" t="s">
        <v>290</v>
      </c>
      <c r="C259" s="64">
        <v>340</v>
      </c>
      <c r="D259" s="2">
        <v>131</v>
      </c>
      <c r="E259" s="3">
        <v>3213114</v>
      </c>
      <c r="F259" s="8">
        <f t="shared" si="2"/>
        <v>150000</v>
      </c>
      <c r="G259" s="6"/>
      <c r="H259" s="6">
        <v>150000</v>
      </c>
      <c r="I259" s="6"/>
      <c r="J259" s="6"/>
      <c r="K259" s="36" t="s">
        <v>296</v>
      </c>
    </row>
    <row r="260" spans="1:11" ht="24" hidden="1" x14ac:dyDescent="0.25">
      <c r="A260" s="16" t="s">
        <v>284</v>
      </c>
      <c r="B260" s="5" t="s">
        <v>291</v>
      </c>
      <c r="C260" s="64">
        <v>340</v>
      </c>
      <c r="D260" s="2">
        <v>131</v>
      </c>
      <c r="E260" s="3">
        <v>3213114</v>
      </c>
      <c r="F260" s="8">
        <f t="shared" si="2"/>
        <v>75000</v>
      </c>
      <c r="G260" s="6"/>
      <c r="H260" s="6">
        <v>75000</v>
      </c>
      <c r="I260" s="6"/>
      <c r="J260" s="6"/>
      <c r="K260" s="36" t="s">
        <v>296</v>
      </c>
    </row>
    <row r="261" spans="1:11" ht="24" hidden="1" x14ac:dyDescent="0.25">
      <c r="A261" s="16" t="s">
        <v>284</v>
      </c>
      <c r="B261" s="5" t="s">
        <v>300</v>
      </c>
      <c r="C261" s="64">
        <v>340</v>
      </c>
      <c r="D261" s="2"/>
      <c r="E261" s="3">
        <v>3221441</v>
      </c>
      <c r="F261" s="8">
        <f t="shared" si="2"/>
        <v>120000</v>
      </c>
      <c r="G261" s="6"/>
      <c r="H261" s="6"/>
      <c r="I261" s="6">
        <v>120000</v>
      </c>
      <c r="J261" s="6"/>
      <c r="K261" s="36" t="s">
        <v>250</v>
      </c>
    </row>
    <row r="262" spans="1:11" hidden="1" x14ac:dyDescent="0.25">
      <c r="A262" s="16" t="s">
        <v>284</v>
      </c>
      <c r="B262" s="5" t="s">
        <v>292</v>
      </c>
      <c r="C262" s="64">
        <v>340</v>
      </c>
      <c r="D262" s="2">
        <v>131</v>
      </c>
      <c r="E262" s="3">
        <v>3211355</v>
      </c>
      <c r="F262" s="8">
        <f t="shared" si="2"/>
        <v>30000</v>
      </c>
      <c r="G262" s="6"/>
      <c r="H262" s="6">
        <v>30000</v>
      </c>
      <c r="I262" s="6"/>
      <c r="J262" s="6"/>
      <c r="K262" s="36" t="s">
        <v>296</v>
      </c>
    </row>
    <row r="263" spans="1:11" hidden="1" x14ac:dyDescent="0.25">
      <c r="A263" s="16" t="s">
        <v>284</v>
      </c>
      <c r="B263" s="5" t="s">
        <v>293</v>
      </c>
      <c r="C263" s="64">
        <v>340</v>
      </c>
      <c r="D263" s="2"/>
      <c r="E263" s="3">
        <v>3220000</v>
      </c>
      <c r="F263" s="8">
        <f t="shared" si="2"/>
        <v>150000</v>
      </c>
      <c r="G263" s="6"/>
      <c r="H263" s="6"/>
      <c r="I263" s="6"/>
      <c r="J263" s="6">
        <v>150000</v>
      </c>
      <c r="K263" s="36" t="s">
        <v>250</v>
      </c>
    </row>
    <row r="264" spans="1:11" hidden="1" x14ac:dyDescent="0.25">
      <c r="A264" s="16" t="s">
        <v>284</v>
      </c>
      <c r="B264" s="5" t="s">
        <v>294</v>
      </c>
      <c r="C264" s="64">
        <v>340</v>
      </c>
      <c r="D264" s="2"/>
      <c r="E264" s="3">
        <v>3220000</v>
      </c>
      <c r="F264" s="8">
        <f t="shared" si="2"/>
        <v>400000</v>
      </c>
      <c r="G264" s="6"/>
      <c r="H264" s="6"/>
      <c r="I264" s="6"/>
      <c r="J264" s="6">
        <v>400000</v>
      </c>
      <c r="K264" s="36" t="s">
        <v>250</v>
      </c>
    </row>
    <row r="265" spans="1:11" ht="24" hidden="1" x14ac:dyDescent="0.25">
      <c r="A265" s="16" t="s">
        <v>284</v>
      </c>
      <c r="B265" s="5" t="s">
        <v>265</v>
      </c>
      <c r="C265" s="64">
        <v>340</v>
      </c>
      <c r="D265" s="2">
        <v>131</v>
      </c>
      <c r="E265" s="3">
        <v>3211010</v>
      </c>
      <c r="F265" s="8">
        <f t="shared" si="2"/>
        <v>300000</v>
      </c>
      <c r="G265" s="6"/>
      <c r="H265" s="6"/>
      <c r="I265" s="6">
        <v>300000</v>
      </c>
      <c r="J265" s="6"/>
      <c r="K265" s="36" t="s">
        <v>250</v>
      </c>
    </row>
    <row r="266" spans="1:11" ht="24" hidden="1" x14ac:dyDescent="0.25">
      <c r="A266" s="16" t="s">
        <v>284</v>
      </c>
      <c r="B266" s="5" t="s">
        <v>295</v>
      </c>
      <c r="C266" s="64">
        <v>340</v>
      </c>
      <c r="D266" s="2">
        <v>121</v>
      </c>
      <c r="E266" s="3">
        <v>2912220</v>
      </c>
      <c r="F266" s="8">
        <f t="shared" si="2"/>
        <v>200000</v>
      </c>
      <c r="G266" s="6"/>
      <c r="H266" s="6"/>
      <c r="I266" s="6">
        <v>200000</v>
      </c>
      <c r="J266" s="6"/>
      <c r="K266" s="36" t="s">
        <v>250</v>
      </c>
    </row>
    <row r="267" spans="1:11" ht="24" hidden="1" x14ac:dyDescent="0.25">
      <c r="A267" s="16" t="s">
        <v>284</v>
      </c>
      <c r="B267" s="5" t="s">
        <v>297</v>
      </c>
      <c r="C267" s="64">
        <v>340</v>
      </c>
      <c r="D267" s="2">
        <v>132</v>
      </c>
      <c r="E267" s="3">
        <v>3222510</v>
      </c>
      <c r="F267" s="8">
        <f t="shared" si="2"/>
        <v>180000</v>
      </c>
      <c r="G267" s="6"/>
      <c r="H267" s="6">
        <v>180000</v>
      </c>
      <c r="I267" s="6"/>
      <c r="J267" s="6"/>
      <c r="K267" s="36" t="s">
        <v>296</v>
      </c>
    </row>
    <row r="268" spans="1:11" ht="24" hidden="1" x14ac:dyDescent="0.25">
      <c r="A268" s="16" t="s">
        <v>284</v>
      </c>
      <c r="B268" s="5" t="s">
        <v>298</v>
      </c>
      <c r="C268" s="64">
        <v>340</v>
      </c>
      <c r="D268" s="2">
        <v>154</v>
      </c>
      <c r="E268" s="3">
        <v>3312542</v>
      </c>
      <c r="F268" s="8">
        <f t="shared" si="2"/>
        <v>130000</v>
      </c>
      <c r="G268" s="6"/>
      <c r="H268" s="6">
        <v>130000</v>
      </c>
      <c r="I268" s="6"/>
      <c r="J268" s="6"/>
      <c r="K268" s="36" t="s">
        <v>296</v>
      </c>
    </row>
    <row r="269" spans="1:11" hidden="1" x14ac:dyDescent="0.25">
      <c r="A269" s="16" t="s">
        <v>284</v>
      </c>
      <c r="B269" s="5" t="s">
        <v>299</v>
      </c>
      <c r="C269" s="64">
        <v>310</v>
      </c>
      <c r="D269" s="2">
        <v>154</v>
      </c>
      <c r="E269" s="3">
        <v>3312521</v>
      </c>
      <c r="F269" s="8">
        <f t="shared" si="2"/>
        <v>325000</v>
      </c>
      <c r="G269" s="6"/>
      <c r="H269" s="6"/>
      <c r="I269" s="6">
        <v>325000</v>
      </c>
      <c r="J269" s="6"/>
      <c r="K269" s="36" t="s">
        <v>296</v>
      </c>
    </row>
    <row r="270" spans="1:11" ht="24" hidden="1" x14ac:dyDescent="0.25">
      <c r="A270" s="16" t="s">
        <v>284</v>
      </c>
      <c r="B270" s="5" t="s">
        <v>301</v>
      </c>
      <c r="C270" s="64">
        <v>310</v>
      </c>
      <c r="D270" s="2">
        <v>154</v>
      </c>
      <c r="E270" s="3">
        <v>3312531</v>
      </c>
      <c r="F270" s="8">
        <f t="shared" si="2"/>
        <v>150000</v>
      </c>
      <c r="G270" s="6"/>
      <c r="H270" s="6"/>
      <c r="I270" s="6">
        <v>150000</v>
      </c>
      <c r="J270" s="6"/>
      <c r="K270" s="36" t="s">
        <v>250</v>
      </c>
    </row>
    <row r="271" spans="1:11" ht="24" hidden="1" x14ac:dyDescent="0.25">
      <c r="A271" s="16" t="s">
        <v>284</v>
      </c>
      <c r="B271" s="5" t="s">
        <v>302</v>
      </c>
      <c r="C271" s="64">
        <v>310</v>
      </c>
      <c r="D271" s="2">
        <v>154</v>
      </c>
      <c r="E271" s="3">
        <v>3312551</v>
      </c>
      <c r="F271" s="8">
        <f t="shared" si="2"/>
        <v>250000</v>
      </c>
      <c r="G271" s="6"/>
      <c r="H271" s="6"/>
      <c r="I271" s="6">
        <v>250000</v>
      </c>
      <c r="J271" s="6"/>
      <c r="K271" s="36" t="s">
        <v>296</v>
      </c>
    </row>
    <row r="272" spans="1:11" hidden="1" x14ac:dyDescent="0.25">
      <c r="A272" s="16" t="s">
        <v>284</v>
      </c>
      <c r="B272" s="5" t="s">
        <v>303</v>
      </c>
      <c r="C272" s="64">
        <v>310</v>
      </c>
      <c r="D272" s="2">
        <v>154</v>
      </c>
      <c r="E272" s="3">
        <v>3312531</v>
      </c>
      <c r="F272" s="8">
        <f t="shared" si="2"/>
        <v>100000</v>
      </c>
      <c r="G272" s="6"/>
      <c r="H272" s="6"/>
      <c r="I272" s="6">
        <v>100000</v>
      </c>
      <c r="J272" s="6"/>
      <c r="K272" s="36" t="s">
        <v>296</v>
      </c>
    </row>
    <row r="273" spans="1:11" hidden="1" x14ac:dyDescent="0.25">
      <c r="A273" s="16" t="s">
        <v>284</v>
      </c>
      <c r="B273" s="5" t="s">
        <v>304</v>
      </c>
      <c r="C273" s="64">
        <v>310</v>
      </c>
      <c r="D273" s="2">
        <v>121</v>
      </c>
      <c r="E273" s="3">
        <v>2912100</v>
      </c>
      <c r="F273" s="8">
        <f t="shared" si="2"/>
        <v>30000</v>
      </c>
      <c r="G273" s="6"/>
      <c r="H273" s="6">
        <v>30000</v>
      </c>
      <c r="I273" s="6"/>
      <c r="J273" s="6"/>
      <c r="K273" s="36" t="s">
        <v>296</v>
      </c>
    </row>
    <row r="274" spans="1:11" hidden="1" x14ac:dyDescent="0.25">
      <c r="A274" s="16" t="s">
        <v>284</v>
      </c>
      <c r="B274" s="5" t="s">
        <v>305</v>
      </c>
      <c r="C274" s="64">
        <v>310</v>
      </c>
      <c r="D274" s="2">
        <v>154</v>
      </c>
      <c r="E274" s="3">
        <v>3312531</v>
      </c>
      <c r="F274" s="8">
        <f t="shared" si="2"/>
        <v>320000</v>
      </c>
      <c r="G274" s="6"/>
      <c r="H274" s="6"/>
      <c r="I274" s="6">
        <v>320000</v>
      </c>
      <c r="J274" s="6"/>
      <c r="K274" s="36" t="s">
        <v>250</v>
      </c>
    </row>
    <row r="275" spans="1:11" hidden="1" x14ac:dyDescent="0.25">
      <c r="A275" s="16" t="s">
        <v>284</v>
      </c>
      <c r="B275" s="5" t="s">
        <v>306</v>
      </c>
      <c r="C275" s="64">
        <v>310</v>
      </c>
      <c r="D275" s="2">
        <v>154</v>
      </c>
      <c r="E275" s="3">
        <v>3312511</v>
      </c>
      <c r="F275" s="8">
        <f t="shared" si="2"/>
        <v>50000</v>
      </c>
      <c r="G275" s="6"/>
      <c r="H275" s="6">
        <v>50000</v>
      </c>
      <c r="I275" s="6"/>
      <c r="J275" s="6"/>
      <c r="K275" s="36" t="s">
        <v>307</v>
      </c>
    </row>
    <row r="276" spans="1:11" ht="24" hidden="1" x14ac:dyDescent="0.25">
      <c r="A276" s="16" t="s">
        <v>284</v>
      </c>
      <c r="B276" s="5" t="s">
        <v>308</v>
      </c>
      <c r="C276" s="64">
        <v>340</v>
      </c>
      <c r="D276" s="2">
        <v>132</v>
      </c>
      <c r="E276" s="3">
        <v>3222560</v>
      </c>
      <c r="F276" s="8">
        <f t="shared" si="2"/>
        <v>100000</v>
      </c>
      <c r="G276" s="6"/>
      <c r="H276" s="6"/>
      <c r="I276" s="6">
        <v>100000</v>
      </c>
      <c r="J276" s="6"/>
      <c r="K276" s="36" t="s">
        <v>250</v>
      </c>
    </row>
    <row r="277" spans="1:11" ht="24" hidden="1" x14ac:dyDescent="0.25">
      <c r="A277" s="16" t="s">
        <v>284</v>
      </c>
      <c r="B277" s="5" t="s">
        <v>309</v>
      </c>
      <c r="C277" s="64">
        <v>340</v>
      </c>
      <c r="D277" s="2">
        <v>131</v>
      </c>
      <c r="E277" s="3">
        <v>3213119</v>
      </c>
      <c r="F277" s="8">
        <f t="shared" si="2"/>
        <v>250000</v>
      </c>
      <c r="G277" s="6"/>
      <c r="H277" s="6"/>
      <c r="I277" s="6">
        <v>250000</v>
      </c>
      <c r="J277" s="6"/>
      <c r="K277" s="36" t="s">
        <v>250</v>
      </c>
    </row>
    <row r="278" spans="1:11" hidden="1" x14ac:dyDescent="0.25">
      <c r="A278" s="16" t="s">
        <v>284</v>
      </c>
      <c r="B278" s="5" t="s">
        <v>310</v>
      </c>
      <c r="C278" s="64">
        <v>340</v>
      </c>
      <c r="D278" s="2">
        <v>121</v>
      </c>
      <c r="E278" s="3">
        <v>2912210</v>
      </c>
      <c r="F278" s="8">
        <f t="shared" si="2"/>
        <v>1600000</v>
      </c>
      <c r="G278" s="6"/>
      <c r="H278" s="6"/>
      <c r="I278" s="6">
        <v>1600000</v>
      </c>
      <c r="J278" s="6"/>
      <c r="K278" s="36" t="s">
        <v>250</v>
      </c>
    </row>
    <row r="279" spans="1:11" ht="36" hidden="1" x14ac:dyDescent="0.25">
      <c r="A279" s="16" t="s">
        <v>284</v>
      </c>
      <c r="B279" s="5" t="s">
        <v>311</v>
      </c>
      <c r="C279" s="64">
        <v>340</v>
      </c>
      <c r="D279" s="2">
        <v>111</v>
      </c>
      <c r="E279" s="3">
        <v>2619000</v>
      </c>
      <c r="F279" s="8">
        <f t="shared" si="2"/>
        <v>1200000</v>
      </c>
      <c r="G279" s="6"/>
      <c r="H279" s="6"/>
      <c r="I279" s="6"/>
      <c r="J279" s="6">
        <v>1200000</v>
      </c>
      <c r="K279" s="36" t="s">
        <v>250</v>
      </c>
    </row>
    <row r="280" spans="1:11" hidden="1" x14ac:dyDescent="0.25">
      <c r="A280" s="16" t="s">
        <v>284</v>
      </c>
      <c r="B280" s="5" t="s">
        <v>312</v>
      </c>
      <c r="C280" s="64">
        <v>310</v>
      </c>
      <c r="D280" s="2">
        <v>121</v>
      </c>
      <c r="E280" s="3">
        <v>2919110</v>
      </c>
      <c r="F280" s="8">
        <f t="shared" si="2"/>
        <v>20000</v>
      </c>
      <c r="G280" s="6"/>
      <c r="H280" s="6">
        <v>20000</v>
      </c>
      <c r="I280" s="6"/>
      <c r="J280" s="6"/>
      <c r="K280" s="36" t="s">
        <v>250</v>
      </c>
    </row>
    <row r="281" spans="1:11" hidden="1" x14ac:dyDescent="0.25">
      <c r="A281" s="16" t="s">
        <v>284</v>
      </c>
      <c r="B281" s="5" t="s">
        <v>47</v>
      </c>
      <c r="C281" s="64">
        <v>310</v>
      </c>
      <c r="D281" s="2">
        <v>127</v>
      </c>
      <c r="E281" s="3">
        <v>3020200</v>
      </c>
      <c r="F281" s="8">
        <f t="shared" si="2"/>
        <v>60000</v>
      </c>
      <c r="G281" s="6"/>
      <c r="H281" s="6"/>
      <c r="I281" s="6">
        <v>60000</v>
      </c>
      <c r="J281" s="6"/>
      <c r="K281" s="36" t="s">
        <v>250</v>
      </c>
    </row>
    <row r="282" spans="1:11" hidden="1" x14ac:dyDescent="0.25">
      <c r="A282" s="16" t="s">
        <v>284</v>
      </c>
      <c r="B282" s="5" t="s">
        <v>313</v>
      </c>
      <c r="C282" s="64">
        <v>310</v>
      </c>
      <c r="D282" s="2">
        <v>127</v>
      </c>
      <c r="E282" s="3">
        <v>3020200</v>
      </c>
      <c r="F282" s="8">
        <f t="shared" si="2"/>
        <v>20000</v>
      </c>
      <c r="G282" s="6"/>
      <c r="H282" s="6">
        <v>20000</v>
      </c>
      <c r="I282" s="6"/>
      <c r="J282" s="6"/>
      <c r="K282" s="36" t="s">
        <v>307</v>
      </c>
    </row>
    <row r="283" spans="1:11" hidden="1" x14ac:dyDescent="0.25">
      <c r="A283" s="16" t="s">
        <v>284</v>
      </c>
      <c r="B283" s="5" t="s">
        <v>314</v>
      </c>
      <c r="C283" s="64">
        <v>310</v>
      </c>
      <c r="D283" s="2">
        <v>162</v>
      </c>
      <c r="E283" s="3">
        <v>3612000</v>
      </c>
      <c r="F283" s="8">
        <f t="shared" si="2"/>
        <v>100000</v>
      </c>
      <c r="G283" s="6"/>
      <c r="H283" s="6">
        <v>100000</v>
      </c>
      <c r="I283" s="6"/>
      <c r="J283" s="6"/>
      <c r="K283" s="36" t="s">
        <v>250</v>
      </c>
    </row>
    <row r="284" spans="1:11" ht="24" hidden="1" x14ac:dyDescent="0.25">
      <c r="A284" s="16" t="s">
        <v>284</v>
      </c>
      <c r="B284" s="49" t="s">
        <v>315</v>
      </c>
      <c r="C284" s="50">
        <v>226</v>
      </c>
      <c r="D284" s="51"/>
      <c r="E284" s="52"/>
      <c r="F284" s="53">
        <f t="shared" si="2"/>
        <v>75000</v>
      </c>
      <c r="G284" s="48"/>
      <c r="H284" s="48">
        <v>75000</v>
      </c>
      <c r="I284" s="48"/>
      <c r="J284" s="48"/>
      <c r="K284" s="54" t="s">
        <v>307</v>
      </c>
    </row>
    <row r="285" spans="1:11" ht="36" hidden="1" x14ac:dyDescent="0.25">
      <c r="A285" s="16" t="s">
        <v>284</v>
      </c>
      <c r="B285" s="49" t="s">
        <v>316</v>
      </c>
      <c r="C285" s="50">
        <v>226</v>
      </c>
      <c r="D285" s="51"/>
      <c r="E285" s="52"/>
      <c r="F285" s="53">
        <f t="shared" si="2"/>
        <v>20000</v>
      </c>
      <c r="G285" s="48"/>
      <c r="H285" s="48"/>
      <c r="I285" s="48"/>
      <c r="J285" s="48">
        <v>20000</v>
      </c>
      <c r="K285" s="54" t="s">
        <v>317</v>
      </c>
    </row>
    <row r="286" spans="1:11" ht="24" hidden="1" x14ac:dyDescent="0.25">
      <c r="A286" s="16" t="s">
        <v>320</v>
      </c>
      <c r="B286" s="5" t="s">
        <v>322</v>
      </c>
      <c r="C286" s="64">
        <v>226</v>
      </c>
      <c r="D286" s="2">
        <v>195</v>
      </c>
      <c r="E286" s="3">
        <v>7244000</v>
      </c>
      <c r="F286" s="8">
        <f t="shared" si="2"/>
        <v>20320</v>
      </c>
      <c r="G286" s="6">
        <v>1000</v>
      </c>
      <c r="H286" s="6"/>
      <c r="I286" s="6"/>
      <c r="J286" s="6">
        <v>19320</v>
      </c>
      <c r="K286" s="36"/>
    </row>
    <row r="287" spans="1:11" ht="24" hidden="1" x14ac:dyDescent="0.25">
      <c r="A287" s="16" t="s">
        <v>320</v>
      </c>
      <c r="B287" s="5" t="s">
        <v>321</v>
      </c>
      <c r="C287" s="64">
        <v>226</v>
      </c>
      <c r="D287" s="2">
        <v>192</v>
      </c>
      <c r="E287" s="3">
        <v>7290000</v>
      </c>
      <c r="F287" s="8">
        <f t="shared" si="2"/>
        <v>5300</v>
      </c>
      <c r="G287" s="6"/>
      <c r="H287" s="6"/>
      <c r="I287" s="6"/>
      <c r="J287" s="6">
        <v>5300</v>
      </c>
      <c r="K287" s="36"/>
    </row>
    <row r="288" spans="1:11" ht="24" x14ac:dyDescent="0.25">
      <c r="A288" s="16" t="s">
        <v>323</v>
      </c>
      <c r="B288" s="5" t="s">
        <v>324</v>
      </c>
      <c r="C288" s="64">
        <v>340</v>
      </c>
      <c r="D288" s="2">
        <v>41</v>
      </c>
      <c r="E288" s="3">
        <v>2211350</v>
      </c>
      <c r="F288" s="8">
        <f t="shared" si="2"/>
        <v>4000</v>
      </c>
      <c r="G288" s="6">
        <v>2000</v>
      </c>
      <c r="H288" s="6">
        <v>2000</v>
      </c>
      <c r="I288" s="6"/>
      <c r="J288" s="6"/>
      <c r="K288" s="36"/>
    </row>
    <row r="289" spans="1:11" ht="48" hidden="1" x14ac:dyDescent="0.25">
      <c r="A289" s="16" t="s">
        <v>323</v>
      </c>
      <c r="B289" s="5" t="s">
        <v>325</v>
      </c>
      <c r="C289" s="64">
        <v>225</v>
      </c>
      <c r="D289" s="2">
        <v>200</v>
      </c>
      <c r="E289" s="3">
        <v>7424020</v>
      </c>
      <c r="F289" s="8">
        <f t="shared" si="2"/>
        <v>30000</v>
      </c>
      <c r="G289" s="6">
        <f>30000/4</f>
        <v>7500</v>
      </c>
      <c r="H289" s="6">
        <v>7500</v>
      </c>
      <c r="I289" s="6">
        <v>7500</v>
      </c>
      <c r="J289" s="6">
        <v>7500</v>
      </c>
      <c r="K289" s="36"/>
    </row>
    <row r="290" spans="1:11" hidden="1" x14ac:dyDescent="0.25">
      <c r="A290" s="16" t="s">
        <v>323</v>
      </c>
      <c r="B290" s="5" t="s">
        <v>326</v>
      </c>
      <c r="C290" s="64">
        <v>225</v>
      </c>
      <c r="D290" s="2">
        <v>200</v>
      </c>
      <c r="E290" s="3">
        <v>7422090</v>
      </c>
      <c r="F290" s="8">
        <f t="shared" si="2"/>
        <v>280000</v>
      </c>
      <c r="G290" s="6"/>
      <c r="H290" s="6"/>
      <c r="I290" s="6">
        <v>280000</v>
      </c>
      <c r="J290" s="6"/>
      <c r="K290" s="36"/>
    </row>
    <row r="291" spans="1:11" ht="24" x14ac:dyDescent="0.25">
      <c r="A291" s="16" t="s">
        <v>323</v>
      </c>
      <c r="B291" s="5" t="s">
        <v>327</v>
      </c>
      <c r="C291" s="64">
        <v>340</v>
      </c>
      <c r="D291" s="2">
        <v>204</v>
      </c>
      <c r="E291" s="3">
        <v>7523040</v>
      </c>
      <c r="F291" s="8">
        <f t="shared" si="2"/>
        <v>15000</v>
      </c>
      <c r="G291" s="6"/>
      <c r="H291" s="6">
        <v>15000</v>
      </c>
      <c r="I291" s="6"/>
      <c r="J291" s="6"/>
      <c r="K291" s="36"/>
    </row>
    <row r="292" spans="1:11" x14ac:dyDescent="0.25">
      <c r="A292" s="16" t="s">
        <v>323</v>
      </c>
      <c r="B292" s="5" t="s">
        <v>328</v>
      </c>
      <c r="C292" s="64">
        <v>340</v>
      </c>
      <c r="D292" s="2">
        <v>107</v>
      </c>
      <c r="E292" s="3">
        <v>2510000</v>
      </c>
      <c r="F292" s="8">
        <f t="shared" si="2"/>
        <v>25000</v>
      </c>
      <c r="G292" s="6"/>
      <c r="H292" s="6"/>
      <c r="I292" s="6">
        <v>25000</v>
      </c>
      <c r="J292" s="6"/>
      <c r="K292" s="36"/>
    </row>
    <row r="293" spans="1:11" ht="24" hidden="1" x14ac:dyDescent="0.25">
      <c r="A293" s="16" t="s">
        <v>323</v>
      </c>
      <c r="B293" s="5" t="s">
        <v>329</v>
      </c>
      <c r="C293" s="64">
        <v>310</v>
      </c>
      <c r="D293" s="2">
        <v>167</v>
      </c>
      <c r="E293" s="3">
        <v>3695000</v>
      </c>
      <c r="F293" s="8">
        <f t="shared" si="2"/>
        <v>20000</v>
      </c>
      <c r="G293" s="6">
        <v>5000</v>
      </c>
      <c r="H293" s="6">
        <v>5000</v>
      </c>
      <c r="I293" s="6">
        <v>5000</v>
      </c>
      <c r="J293" s="6">
        <v>5000</v>
      </c>
      <c r="K293" s="36"/>
    </row>
    <row r="294" spans="1:11" hidden="1" x14ac:dyDescent="0.25">
      <c r="A294" s="16" t="s">
        <v>323</v>
      </c>
      <c r="B294" s="5" t="s">
        <v>330</v>
      </c>
      <c r="C294" s="64">
        <v>226</v>
      </c>
      <c r="D294" s="2">
        <v>211</v>
      </c>
      <c r="E294" s="3">
        <v>8511010</v>
      </c>
      <c r="F294" s="8">
        <f t="shared" si="2"/>
        <v>200000</v>
      </c>
      <c r="G294" s="6"/>
      <c r="H294" s="6"/>
      <c r="I294" s="6"/>
      <c r="J294" s="6">
        <v>200000</v>
      </c>
      <c r="K294" s="36"/>
    </row>
    <row r="295" spans="1:11" x14ac:dyDescent="0.25">
      <c r="A295" s="16" t="s">
        <v>323</v>
      </c>
      <c r="B295" s="5" t="s">
        <v>331</v>
      </c>
      <c r="C295" s="64">
        <v>340</v>
      </c>
      <c r="D295" s="2">
        <v>142</v>
      </c>
      <c r="E295" s="3">
        <v>3111160</v>
      </c>
      <c r="F295" s="8">
        <f t="shared" si="2"/>
        <v>10000</v>
      </c>
      <c r="G295" s="6">
        <v>2500</v>
      </c>
      <c r="H295" s="6">
        <v>2500</v>
      </c>
      <c r="I295" s="6">
        <v>2500</v>
      </c>
      <c r="J295" s="6">
        <v>2500</v>
      </c>
      <c r="K295" s="36"/>
    </row>
    <row r="296" spans="1:11" hidden="1" x14ac:dyDescent="0.25">
      <c r="A296" s="16" t="s">
        <v>323</v>
      </c>
      <c r="B296" s="5" t="s">
        <v>332</v>
      </c>
      <c r="C296" s="64">
        <v>226</v>
      </c>
      <c r="D296" s="2">
        <v>210</v>
      </c>
      <c r="E296" s="3">
        <v>8090000</v>
      </c>
      <c r="F296" s="8">
        <f t="shared" si="2"/>
        <v>25000</v>
      </c>
      <c r="G296" s="6">
        <f>2500+15000</f>
        <v>17500</v>
      </c>
      <c r="H296" s="6">
        <v>2500</v>
      </c>
      <c r="I296" s="6">
        <v>2500</v>
      </c>
      <c r="J296" s="6">
        <v>2500</v>
      </c>
      <c r="K296" s="36"/>
    </row>
    <row r="297" spans="1:11" hidden="1" x14ac:dyDescent="0.25">
      <c r="A297" s="16" t="s">
        <v>323</v>
      </c>
      <c r="B297" s="5" t="s">
        <v>333</v>
      </c>
      <c r="C297" s="64">
        <v>226</v>
      </c>
      <c r="D297" s="2">
        <v>200</v>
      </c>
      <c r="E297" s="3">
        <v>7423000</v>
      </c>
      <c r="F297" s="8">
        <f t="shared" si="2"/>
        <v>70000</v>
      </c>
      <c r="G297" s="6">
        <f>70000/4</f>
        <v>17500</v>
      </c>
      <c r="H297" s="6">
        <v>17500</v>
      </c>
      <c r="I297" s="6">
        <v>17500</v>
      </c>
      <c r="J297" s="6">
        <v>17500</v>
      </c>
      <c r="K297" s="36"/>
    </row>
    <row r="298" spans="1:11" hidden="1" x14ac:dyDescent="0.25">
      <c r="A298" s="16" t="s">
        <v>334</v>
      </c>
      <c r="B298" s="5" t="s">
        <v>335</v>
      </c>
      <c r="C298" s="64"/>
      <c r="D298" s="2"/>
      <c r="E298" s="3"/>
      <c r="F298" s="8">
        <f t="shared" si="2"/>
        <v>0</v>
      </c>
      <c r="G298" s="6"/>
      <c r="H298" s="6"/>
      <c r="I298" s="6"/>
      <c r="J298" s="6"/>
      <c r="K298" s="36"/>
    </row>
    <row r="299" spans="1:11" hidden="1" x14ac:dyDescent="0.25">
      <c r="A299" s="16" t="s">
        <v>334</v>
      </c>
      <c r="B299" s="5" t="s">
        <v>336</v>
      </c>
      <c r="C299" s="64"/>
      <c r="D299" s="2"/>
      <c r="E299" s="3"/>
      <c r="F299" s="8">
        <f t="shared" si="2"/>
        <v>20000</v>
      </c>
      <c r="G299" s="6">
        <v>20000</v>
      </c>
      <c r="H299" s="6"/>
      <c r="I299" s="6"/>
      <c r="J299" s="6"/>
      <c r="K299" s="36"/>
    </row>
    <row r="300" spans="1:11" ht="24" hidden="1" x14ac:dyDescent="0.25">
      <c r="A300" s="16" t="s">
        <v>337</v>
      </c>
      <c r="B300" s="5" t="s">
        <v>338</v>
      </c>
      <c r="C300" s="64">
        <v>222</v>
      </c>
      <c r="D300" s="2">
        <v>180</v>
      </c>
      <c r="E300" s="3">
        <v>6023000</v>
      </c>
      <c r="F300" s="8">
        <f t="shared" si="2"/>
        <v>16000</v>
      </c>
      <c r="G300" s="6">
        <f>16000/4</f>
        <v>4000</v>
      </c>
      <c r="H300" s="6">
        <v>4000</v>
      </c>
      <c r="I300" s="6">
        <v>4000</v>
      </c>
      <c r="J300" s="6">
        <v>4000</v>
      </c>
      <c r="K300" s="36"/>
    </row>
    <row r="301" spans="1:11" hidden="1" x14ac:dyDescent="0.25">
      <c r="A301" s="16" t="s">
        <v>337</v>
      </c>
      <c r="B301" s="5" t="s">
        <v>339</v>
      </c>
      <c r="C301" s="64">
        <v>226</v>
      </c>
      <c r="D301" s="2">
        <v>182</v>
      </c>
      <c r="E301" s="3">
        <v>6310000</v>
      </c>
      <c r="F301" s="8">
        <f t="shared" si="2"/>
        <v>600</v>
      </c>
      <c r="G301" s="6"/>
      <c r="H301" s="6">
        <v>300</v>
      </c>
      <c r="I301" s="6">
        <v>300</v>
      </c>
      <c r="J301" s="6"/>
      <c r="K301" s="36"/>
    </row>
    <row r="302" spans="1:11" hidden="1" x14ac:dyDescent="0.25">
      <c r="A302" s="16" t="s">
        <v>337</v>
      </c>
      <c r="B302" s="5" t="s">
        <v>340</v>
      </c>
      <c r="C302" s="64">
        <v>222</v>
      </c>
      <c r="D302" s="2">
        <v>180</v>
      </c>
      <c r="E302" s="3">
        <v>6023000</v>
      </c>
      <c r="F302" s="8">
        <f t="shared" si="2"/>
        <v>2200</v>
      </c>
      <c r="G302" s="6"/>
      <c r="H302" s="6">
        <v>1100</v>
      </c>
      <c r="I302" s="6">
        <v>1100</v>
      </c>
      <c r="J302" s="6"/>
      <c r="K302" s="36"/>
    </row>
    <row r="303" spans="1:11" hidden="1" x14ac:dyDescent="0.25">
      <c r="A303" s="16" t="s">
        <v>337</v>
      </c>
      <c r="B303" s="5" t="s">
        <v>341</v>
      </c>
      <c r="C303" s="64">
        <v>226</v>
      </c>
      <c r="D303" s="2">
        <v>203</v>
      </c>
      <c r="E303" s="3">
        <v>7490000</v>
      </c>
      <c r="F303" s="8">
        <f t="shared" si="2"/>
        <v>8200</v>
      </c>
      <c r="G303" s="6">
        <f>8200/4</f>
        <v>2050</v>
      </c>
      <c r="H303" s="6">
        <v>2050</v>
      </c>
      <c r="I303" s="6">
        <v>2050</v>
      </c>
      <c r="J303" s="6">
        <v>2050</v>
      </c>
      <c r="K303" s="36"/>
    </row>
    <row r="304" spans="1:11" ht="24" hidden="1" x14ac:dyDescent="0.25">
      <c r="A304" s="16" t="s">
        <v>342</v>
      </c>
      <c r="B304" s="5" t="s">
        <v>343</v>
      </c>
      <c r="C304" s="64">
        <v>226</v>
      </c>
      <c r="D304" s="2">
        <v>200</v>
      </c>
      <c r="E304" s="3">
        <v>7423000</v>
      </c>
      <c r="F304" s="8">
        <f t="shared" si="2"/>
        <v>100000</v>
      </c>
      <c r="G304" s="6">
        <v>100000</v>
      </c>
      <c r="H304" s="6"/>
      <c r="I304" s="6"/>
      <c r="J304" s="6"/>
      <c r="K304" s="36"/>
    </row>
    <row r="305" spans="1:11" ht="24" hidden="1" x14ac:dyDescent="0.25">
      <c r="A305" s="16" t="s">
        <v>342</v>
      </c>
      <c r="B305" s="5" t="s">
        <v>344</v>
      </c>
      <c r="C305" s="64">
        <v>226</v>
      </c>
      <c r="D305" s="2">
        <v>200</v>
      </c>
      <c r="E305" s="3">
        <v>7424000</v>
      </c>
      <c r="F305" s="8">
        <f t="shared" si="2"/>
        <v>20000</v>
      </c>
      <c r="G305" s="6">
        <v>10000</v>
      </c>
      <c r="H305" s="6">
        <v>10000</v>
      </c>
      <c r="I305" s="6"/>
      <c r="J305" s="6"/>
      <c r="K305" s="36"/>
    </row>
    <row r="306" spans="1:11" hidden="1" x14ac:dyDescent="0.25">
      <c r="A306" s="16" t="s">
        <v>342</v>
      </c>
      <c r="B306" s="5" t="s">
        <v>345</v>
      </c>
      <c r="C306" s="64">
        <v>226</v>
      </c>
      <c r="D306" s="2">
        <v>199</v>
      </c>
      <c r="E306" s="3">
        <v>7411050</v>
      </c>
      <c r="F306" s="8">
        <f t="shared" si="2"/>
        <v>1000</v>
      </c>
      <c r="G306" s="6">
        <v>1000</v>
      </c>
      <c r="H306" s="6"/>
      <c r="I306" s="6"/>
      <c r="J306" s="6"/>
      <c r="K306" s="36"/>
    </row>
    <row r="307" spans="1:11" hidden="1" x14ac:dyDescent="0.25">
      <c r="A307" s="16" t="s">
        <v>342</v>
      </c>
      <c r="B307" s="5" t="s">
        <v>346</v>
      </c>
      <c r="C307" s="64">
        <v>226</v>
      </c>
      <c r="D307" s="2">
        <v>43</v>
      </c>
      <c r="E307" s="3">
        <v>2230000</v>
      </c>
      <c r="F307" s="8">
        <f t="shared" si="2"/>
        <v>1000</v>
      </c>
      <c r="G307" s="6">
        <v>1000</v>
      </c>
      <c r="H307" s="6"/>
      <c r="I307" s="6"/>
      <c r="J307" s="6"/>
      <c r="K307" s="36"/>
    </row>
    <row r="308" spans="1:11" x14ac:dyDescent="0.25">
      <c r="A308" s="16" t="s">
        <v>342</v>
      </c>
      <c r="B308" s="5" t="s">
        <v>347</v>
      </c>
      <c r="C308" s="64">
        <v>340</v>
      </c>
      <c r="D308" s="2">
        <v>127</v>
      </c>
      <c r="E308" s="3">
        <v>3020000</v>
      </c>
      <c r="F308" s="8">
        <f t="shared" si="2"/>
        <v>2000</v>
      </c>
      <c r="G308" s="6"/>
      <c r="H308" s="6"/>
      <c r="I308" s="6">
        <v>2000</v>
      </c>
      <c r="J308" s="6"/>
      <c r="K308" s="36"/>
    </row>
    <row r="309" spans="1:11" x14ac:dyDescent="0.25">
      <c r="A309" s="16" t="s">
        <v>342</v>
      </c>
      <c r="B309" s="5" t="s">
        <v>15</v>
      </c>
      <c r="C309" s="64">
        <v>340</v>
      </c>
      <c r="D309" s="2">
        <v>40</v>
      </c>
      <c r="E309" s="3">
        <v>2109020</v>
      </c>
      <c r="F309" s="8">
        <f t="shared" si="2"/>
        <v>2000</v>
      </c>
      <c r="G309" s="6"/>
      <c r="H309" s="6"/>
      <c r="I309" s="6"/>
      <c r="J309" s="6">
        <v>2000</v>
      </c>
      <c r="K309" s="36"/>
    </row>
    <row r="310" spans="1:11" hidden="1" x14ac:dyDescent="0.25">
      <c r="A310" s="16" t="s">
        <v>348</v>
      </c>
      <c r="B310" s="5" t="s">
        <v>349</v>
      </c>
      <c r="C310" s="64">
        <v>340</v>
      </c>
      <c r="D310" s="2">
        <v>121</v>
      </c>
      <c r="E310" s="3">
        <v>2912221</v>
      </c>
      <c r="F310" s="8">
        <f t="shared" si="2"/>
        <v>230000</v>
      </c>
      <c r="G310" s="6"/>
      <c r="H310" s="6">
        <v>230000</v>
      </c>
      <c r="I310" s="6"/>
      <c r="J310" s="6"/>
      <c r="K310" s="36"/>
    </row>
    <row r="311" spans="1:11" hidden="1" x14ac:dyDescent="0.25">
      <c r="A311" s="16" t="s">
        <v>348</v>
      </c>
      <c r="B311" s="5" t="s">
        <v>350</v>
      </c>
      <c r="C311" s="64">
        <v>340</v>
      </c>
      <c r="D311" s="2">
        <v>131</v>
      </c>
      <c r="E311" s="3">
        <v>3213101</v>
      </c>
      <c r="F311" s="8">
        <f t="shared" si="2"/>
        <v>800000</v>
      </c>
      <c r="G311" s="6"/>
      <c r="H311" s="6"/>
      <c r="I311" s="6">
        <v>800000</v>
      </c>
      <c r="J311" s="6"/>
      <c r="K311" s="36"/>
    </row>
    <row r="312" spans="1:11" hidden="1" x14ac:dyDescent="0.25">
      <c r="A312" s="16" t="s">
        <v>348</v>
      </c>
      <c r="B312" s="5" t="s">
        <v>351</v>
      </c>
      <c r="C312" s="64">
        <v>340</v>
      </c>
      <c r="D312" s="2">
        <v>109</v>
      </c>
      <c r="E312" s="3">
        <v>2617220</v>
      </c>
      <c r="F312" s="8">
        <f t="shared" si="2"/>
        <v>120000</v>
      </c>
      <c r="G312" s="6"/>
      <c r="H312" s="6">
        <v>60000</v>
      </c>
      <c r="I312" s="6">
        <v>60000</v>
      </c>
      <c r="J312" s="6"/>
      <c r="K312" s="36"/>
    </row>
    <row r="313" spans="1:11" hidden="1" x14ac:dyDescent="0.25">
      <c r="A313" s="16" t="s">
        <v>348</v>
      </c>
      <c r="B313" s="5" t="s">
        <v>352</v>
      </c>
      <c r="C313" s="64">
        <v>340</v>
      </c>
      <c r="D313" s="2">
        <v>121</v>
      </c>
      <c r="E313" s="3">
        <v>2912204</v>
      </c>
      <c r="F313" s="8">
        <f t="shared" si="2"/>
        <v>540000</v>
      </c>
      <c r="G313" s="6"/>
      <c r="H313" s="6">
        <v>540000</v>
      </c>
      <c r="I313" s="6"/>
      <c r="J313" s="6"/>
      <c r="K313" s="36"/>
    </row>
    <row r="314" spans="1:11" hidden="1" x14ac:dyDescent="0.25">
      <c r="A314" s="16" t="s">
        <v>348</v>
      </c>
      <c r="B314" s="5" t="s">
        <v>353</v>
      </c>
      <c r="C314" s="64">
        <v>340</v>
      </c>
      <c r="D314" s="2">
        <v>154</v>
      </c>
      <c r="E314" s="3">
        <v>3313106</v>
      </c>
      <c r="F314" s="8">
        <f t="shared" si="2"/>
        <v>120000</v>
      </c>
      <c r="G314" s="6"/>
      <c r="H314" s="6"/>
      <c r="I314" s="6">
        <v>120000</v>
      </c>
      <c r="J314" s="6"/>
      <c r="K314" s="36"/>
    </row>
    <row r="315" spans="1:11" hidden="1" x14ac:dyDescent="0.25">
      <c r="A315" s="16" t="s">
        <v>348</v>
      </c>
      <c r="B315" s="5" t="s">
        <v>354</v>
      </c>
      <c r="C315" s="64">
        <v>340</v>
      </c>
      <c r="D315" s="2">
        <v>131</v>
      </c>
      <c r="E315" s="3">
        <v>3213103</v>
      </c>
      <c r="F315" s="8">
        <f t="shared" si="2"/>
        <v>200000</v>
      </c>
      <c r="G315" s="6"/>
      <c r="H315" s="6"/>
      <c r="I315" s="6"/>
      <c r="J315" s="6">
        <v>200000</v>
      </c>
      <c r="K315" s="36"/>
    </row>
    <row r="316" spans="1:11" ht="36" hidden="1" x14ac:dyDescent="0.25">
      <c r="A316" s="16" t="s">
        <v>355</v>
      </c>
      <c r="B316" s="5" t="s">
        <v>356</v>
      </c>
      <c r="C316" s="64">
        <v>340</v>
      </c>
      <c r="D316" s="62">
        <v>48</v>
      </c>
      <c r="E316" s="63"/>
      <c r="F316" s="8">
        <f t="shared" si="2"/>
        <v>30000</v>
      </c>
      <c r="G316" s="6">
        <v>30000</v>
      </c>
      <c r="H316" s="6"/>
      <c r="I316" s="6"/>
      <c r="J316" s="6"/>
      <c r="K316" s="36" t="s">
        <v>357</v>
      </c>
    </row>
    <row r="317" spans="1:11" ht="36" hidden="1" x14ac:dyDescent="0.25">
      <c r="A317" s="16" t="s">
        <v>355</v>
      </c>
      <c r="B317" s="5" t="s">
        <v>356</v>
      </c>
      <c r="C317" s="64">
        <v>340</v>
      </c>
      <c r="D317" s="62">
        <v>48</v>
      </c>
      <c r="E317" s="63"/>
      <c r="F317" s="8">
        <f t="shared" si="2"/>
        <v>30000</v>
      </c>
      <c r="G317" s="6"/>
      <c r="H317" s="6">
        <v>30000</v>
      </c>
      <c r="I317" s="6"/>
      <c r="J317" s="6"/>
      <c r="K317" s="36" t="s">
        <v>360</v>
      </c>
    </row>
    <row r="318" spans="1:11" ht="36" hidden="1" x14ac:dyDescent="0.25">
      <c r="A318" s="16" t="s">
        <v>355</v>
      </c>
      <c r="B318" s="5" t="s">
        <v>358</v>
      </c>
      <c r="C318" s="64">
        <v>340</v>
      </c>
      <c r="D318" s="62">
        <v>127</v>
      </c>
      <c r="E318" s="63"/>
      <c r="F318" s="8">
        <f t="shared" si="2"/>
        <v>40000</v>
      </c>
      <c r="G318" s="6">
        <v>40000</v>
      </c>
      <c r="H318" s="6"/>
      <c r="I318" s="6"/>
      <c r="J318" s="6"/>
      <c r="K318" s="36" t="s">
        <v>357</v>
      </c>
    </row>
    <row r="319" spans="1:11" ht="36" hidden="1" x14ac:dyDescent="0.25">
      <c r="A319" s="16" t="s">
        <v>355</v>
      </c>
      <c r="B319" s="5" t="s">
        <v>265</v>
      </c>
      <c r="C319" s="64">
        <v>340</v>
      </c>
      <c r="D319" s="62">
        <v>131</v>
      </c>
      <c r="E319" s="63"/>
      <c r="F319" s="8">
        <f t="shared" si="2"/>
        <v>60000</v>
      </c>
      <c r="G319" s="6">
        <v>60000</v>
      </c>
      <c r="H319" s="6"/>
      <c r="I319" s="6"/>
      <c r="J319" s="6"/>
      <c r="K319" s="36" t="s">
        <v>357</v>
      </c>
    </row>
    <row r="320" spans="1:11" ht="24" hidden="1" x14ac:dyDescent="0.25">
      <c r="A320" s="16" t="s">
        <v>355</v>
      </c>
      <c r="B320" s="5" t="s">
        <v>265</v>
      </c>
      <c r="C320" s="64">
        <v>340</v>
      </c>
      <c r="D320" s="62">
        <v>131</v>
      </c>
      <c r="E320" s="63"/>
      <c r="F320" s="8">
        <f t="shared" si="2"/>
        <v>150000</v>
      </c>
      <c r="G320" s="6"/>
      <c r="H320" s="6">
        <v>150000</v>
      </c>
      <c r="I320" s="6"/>
      <c r="J320" s="6"/>
      <c r="K320" s="36" t="s">
        <v>361</v>
      </c>
    </row>
    <row r="321" spans="1:11" ht="24" hidden="1" x14ac:dyDescent="0.25">
      <c r="A321" s="16" t="s">
        <v>355</v>
      </c>
      <c r="B321" s="5" t="s">
        <v>265</v>
      </c>
      <c r="C321" s="64">
        <v>340</v>
      </c>
      <c r="D321" s="62">
        <v>131</v>
      </c>
      <c r="E321" s="63"/>
      <c r="F321" s="8">
        <f t="shared" si="2"/>
        <v>120000</v>
      </c>
      <c r="G321" s="6"/>
      <c r="H321" s="6"/>
      <c r="I321" s="6">
        <v>120000</v>
      </c>
      <c r="J321" s="6"/>
      <c r="K321" s="36" t="s">
        <v>360</v>
      </c>
    </row>
    <row r="322" spans="1:11" ht="36" hidden="1" x14ac:dyDescent="0.25">
      <c r="A322" s="16" t="s">
        <v>355</v>
      </c>
      <c r="B322" s="5" t="s">
        <v>359</v>
      </c>
      <c r="C322" s="64">
        <v>340</v>
      </c>
      <c r="D322" s="62">
        <v>132</v>
      </c>
      <c r="E322" s="63"/>
      <c r="F322" s="8">
        <f t="shared" si="2"/>
        <v>20000</v>
      </c>
      <c r="G322" s="6"/>
      <c r="H322" s="6"/>
      <c r="I322" s="6">
        <v>20000</v>
      </c>
      <c r="J322" s="6"/>
      <c r="K322" s="36" t="s">
        <v>357</v>
      </c>
    </row>
    <row r="323" spans="1:11" ht="36" hidden="1" x14ac:dyDescent="0.25">
      <c r="A323" s="16" t="s">
        <v>355</v>
      </c>
      <c r="B323" s="5" t="s">
        <v>359</v>
      </c>
      <c r="C323" s="64">
        <v>340</v>
      </c>
      <c r="D323" s="62">
        <v>132</v>
      </c>
      <c r="E323" s="63"/>
      <c r="F323" s="8">
        <f t="shared" si="2"/>
        <v>50000</v>
      </c>
      <c r="G323" s="6"/>
      <c r="H323" s="6"/>
      <c r="I323" s="6"/>
      <c r="J323" s="6">
        <v>50000</v>
      </c>
      <c r="K323" s="36" t="s">
        <v>361</v>
      </c>
    </row>
    <row r="324" spans="1:11" ht="72" hidden="1" x14ac:dyDescent="0.25">
      <c r="A324" s="16" t="s">
        <v>362</v>
      </c>
      <c r="B324" s="5" t="s">
        <v>363</v>
      </c>
      <c r="C324" s="64">
        <v>340</v>
      </c>
      <c r="D324" s="62">
        <v>154</v>
      </c>
      <c r="E324" s="63">
        <v>3320000</v>
      </c>
      <c r="F324" s="8">
        <f t="shared" si="2"/>
        <v>70000</v>
      </c>
      <c r="G324" s="6"/>
      <c r="H324" s="6"/>
      <c r="I324" s="6"/>
      <c r="J324" s="6">
        <v>70000</v>
      </c>
      <c r="K324" s="36" t="s">
        <v>369</v>
      </c>
    </row>
    <row r="325" spans="1:11" ht="72" hidden="1" x14ac:dyDescent="0.25">
      <c r="A325" s="16" t="s">
        <v>362</v>
      </c>
      <c r="B325" s="5" t="s">
        <v>364</v>
      </c>
      <c r="C325" s="64">
        <v>340</v>
      </c>
      <c r="D325" s="62">
        <v>154</v>
      </c>
      <c r="E325" s="63">
        <v>3320000</v>
      </c>
      <c r="F325" s="8">
        <f t="shared" si="2"/>
        <v>32000</v>
      </c>
      <c r="G325" s="6"/>
      <c r="H325" s="6"/>
      <c r="I325" s="6"/>
      <c r="J325" s="6">
        <v>32000</v>
      </c>
      <c r="K325" s="36" t="s">
        <v>369</v>
      </c>
    </row>
    <row r="326" spans="1:11" ht="72" hidden="1" x14ac:dyDescent="0.25">
      <c r="A326" s="16" t="s">
        <v>362</v>
      </c>
      <c r="B326" s="5" t="s">
        <v>365</v>
      </c>
      <c r="C326" s="64">
        <v>310</v>
      </c>
      <c r="D326" s="62">
        <v>154</v>
      </c>
      <c r="E326" s="63">
        <v>3312000</v>
      </c>
      <c r="F326" s="8">
        <f t="shared" si="2"/>
        <v>161000</v>
      </c>
      <c r="G326" s="6"/>
      <c r="H326" s="6"/>
      <c r="I326" s="6">
        <v>161000</v>
      </c>
      <c r="J326" s="6"/>
      <c r="K326" s="36" t="s">
        <v>369</v>
      </c>
    </row>
    <row r="327" spans="1:11" ht="72" hidden="1" x14ac:dyDescent="0.25">
      <c r="A327" s="16" t="s">
        <v>362</v>
      </c>
      <c r="B327" s="5" t="s">
        <v>303</v>
      </c>
      <c r="C327" s="64">
        <v>310</v>
      </c>
      <c r="D327" s="62">
        <v>154</v>
      </c>
      <c r="E327" s="63">
        <v>3312000</v>
      </c>
      <c r="F327" s="8">
        <f t="shared" si="2"/>
        <v>50000</v>
      </c>
      <c r="G327" s="6"/>
      <c r="H327" s="6"/>
      <c r="I327" s="6">
        <v>50000</v>
      </c>
      <c r="J327" s="6"/>
      <c r="K327" s="36" t="s">
        <v>369</v>
      </c>
    </row>
    <row r="328" spans="1:11" ht="72" hidden="1" x14ac:dyDescent="0.25">
      <c r="A328" s="16" t="s">
        <v>362</v>
      </c>
      <c r="B328" s="5" t="s">
        <v>367</v>
      </c>
      <c r="C328" s="64">
        <v>340</v>
      </c>
      <c r="D328" s="62">
        <v>154</v>
      </c>
      <c r="E328" s="63">
        <v>3314282</v>
      </c>
      <c r="F328" s="8">
        <f t="shared" si="2"/>
        <v>300000</v>
      </c>
      <c r="G328" s="6"/>
      <c r="H328" s="6"/>
      <c r="I328" s="6">
        <v>300000</v>
      </c>
      <c r="J328" s="6"/>
      <c r="K328" s="36" t="s">
        <v>369</v>
      </c>
    </row>
    <row r="329" spans="1:11" ht="72" hidden="1" x14ac:dyDescent="0.25">
      <c r="A329" s="16" t="s">
        <v>362</v>
      </c>
      <c r="B329" s="5" t="s">
        <v>368</v>
      </c>
      <c r="C329" s="64">
        <v>340</v>
      </c>
      <c r="D329" s="62">
        <v>154</v>
      </c>
      <c r="E329" s="63">
        <v>3312000</v>
      </c>
      <c r="F329" s="8">
        <f t="shared" si="2"/>
        <v>140000</v>
      </c>
      <c r="G329" s="6"/>
      <c r="H329" s="6"/>
      <c r="I329" s="6"/>
      <c r="J329" s="6">
        <v>140000</v>
      </c>
      <c r="K329" s="36" t="s">
        <v>369</v>
      </c>
    </row>
    <row r="330" spans="1:11" ht="72" hidden="1" x14ac:dyDescent="0.25">
      <c r="A330" s="16" t="s">
        <v>362</v>
      </c>
      <c r="B330" s="5" t="s">
        <v>370</v>
      </c>
      <c r="C330" s="64">
        <v>340</v>
      </c>
      <c r="D330" s="62">
        <v>131</v>
      </c>
      <c r="E330" s="63">
        <v>3211024</v>
      </c>
      <c r="F330" s="8">
        <f t="shared" si="2"/>
        <v>10000</v>
      </c>
      <c r="G330" s="6"/>
      <c r="H330" s="6">
        <v>10000</v>
      </c>
      <c r="I330" s="6"/>
      <c r="J330" s="6"/>
      <c r="K330" s="36" t="s">
        <v>375</v>
      </c>
    </row>
    <row r="331" spans="1:11" ht="72" hidden="1" x14ac:dyDescent="0.25">
      <c r="A331" s="16" t="s">
        <v>362</v>
      </c>
      <c r="B331" s="5" t="s">
        <v>371</v>
      </c>
      <c r="C331" s="64">
        <v>340</v>
      </c>
      <c r="D331" s="62">
        <v>131</v>
      </c>
      <c r="E331" s="63">
        <v>3210000</v>
      </c>
      <c r="F331" s="8">
        <f t="shared" si="2"/>
        <v>70000</v>
      </c>
      <c r="G331" s="6"/>
      <c r="H331" s="6"/>
      <c r="I331" s="6">
        <v>70000</v>
      </c>
      <c r="J331" s="6"/>
      <c r="K331" s="36" t="s">
        <v>375</v>
      </c>
    </row>
    <row r="332" spans="1:11" ht="72" hidden="1" x14ac:dyDescent="0.25">
      <c r="A332" s="16" t="s">
        <v>362</v>
      </c>
      <c r="B332" s="5" t="s">
        <v>372</v>
      </c>
      <c r="C332" s="64">
        <v>340</v>
      </c>
      <c r="D332" s="62">
        <v>131</v>
      </c>
      <c r="E332" s="63">
        <v>3210000</v>
      </c>
      <c r="F332" s="8">
        <f t="shared" si="2"/>
        <v>1500</v>
      </c>
      <c r="G332" s="6"/>
      <c r="H332" s="6">
        <v>1500</v>
      </c>
      <c r="I332" s="6"/>
      <c r="J332" s="6"/>
      <c r="K332" s="36" t="s">
        <v>375</v>
      </c>
    </row>
    <row r="333" spans="1:11" ht="72" hidden="1" x14ac:dyDescent="0.25">
      <c r="A333" s="16" t="s">
        <v>362</v>
      </c>
      <c r="B333" s="5" t="s">
        <v>373</v>
      </c>
      <c r="C333" s="64">
        <v>340</v>
      </c>
      <c r="D333" s="62">
        <v>154</v>
      </c>
      <c r="E333" s="63">
        <v>3320000</v>
      </c>
      <c r="F333" s="8">
        <f t="shared" si="2"/>
        <v>80000</v>
      </c>
      <c r="G333" s="6"/>
      <c r="H333" s="6"/>
      <c r="I333" s="6">
        <v>80000</v>
      </c>
      <c r="J333" s="6"/>
      <c r="K333" s="36" t="s">
        <v>375</v>
      </c>
    </row>
    <row r="334" spans="1:11" ht="72" hidden="1" x14ac:dyDescent="0.25">
      <c r="A334" s="16" t="s">
        <v>362</v>
      </c>
      <c r="B334" s="5" t="s">
        <v>295</v>
      </c>
      <c r="C334" s="64">
        <v>340</v>
      </c>
      <c r="D334" s="62">
        <v>119</v>
      </c>
      <c r="E334" s="63">
        <v>2813282</v>
      </c>
      <c r="F334" s="8">
        <f t="shared" si="2"/>
        <v>15000</v>
      </c>
      <c r="G334" s="6"/>
      <c r="H334" s="6"/>
      <c r="I334" s="6">
        <v>15000</v>
      </c>
      <c r="J334" s="6"/>
      <c r="K334" s="36" t="s">
        <v>375</v>
      </c>
    </row>
    <row r="335" spans="1:11" ht="72" hidden="1" x14ac:dyDescent="0.25">
      <c r="A335" s="16" t="s">
        <v>362</v>
      </c>
      <c r="B335" s="5" t="s">
        <v>374</v>
      </c>
      <c r="C335" s="64">
        <v>340</v>
      </c>
      <c r="D335" s="62">
        <v>127</v>
      </c>
      <c r="E335" s="63">
        <v>3020322</v>
      </c>
      <c r="F335" s="8">
        <f t="shared" si="2"/>
        <v>40000</v>
      </c>
      <c r="G335" s="6"/>
      <c r="H335" s="6"/>
      <c r="I335" s="6">
        <v>40000</v>
      </c>
      <c r="J335" s="6"/>
      <c r="K335" s="36" t="s">
        <v>375</v>
      </c>
    </row>
    <row r="336" spans="1:11" ht="24" hidden="1" x14ac:dyDescent="0.25">
      <c r="A336" s="16" t="s">
        <v>362</v>
      </c>
      <c r="B336" s="5" t="s">
        <v>376</v>
      </c>
      <c r="C336" s="64"/>
      <c r="D336" s="62"/>
      <c r="E336" s="63"/>
      <c r="F336" s="8">
        <f t="shared" si="2"/>
        <v>30000</v>
      </c>
      <c r="G336" s="6">
        <v>30000</v>
      </c>
      <c r="H336" s="6"/>
      <c r="I336" s="6"/>
      <c r="J336" s="6"/>
      <c r="K336" s="36"/>
    </row>
    <row r="337" spans="1:11" hidden="1" x14ac:dyDescent="0.25">
      <c r="A337" s="16" t="s">
        <v>362</v>
      </c>
      <c r="B337" s="5" t="s">
        <v>377</v>
      </c>
      <c r="C337" s="64"/>
      <c r="D337" s="62"/>
      <c r="E337" s="63"/>
      <c r="F337" s="8">
        <f t="shared" si="2"/>
        <v>20000</v>
      </c>
      <c r="G337" s="6"/>
      <c r="H337" s="6"/>
      <c r="I337" s="6"/>
      <c r="J337" s="6">
        <v>20000</v>
      </c>
      <c r="K337" s="36"/>
    </row>
    <row r="338" spans="1:11" ht="24" hidden="1" x14ac:dyDescent="0.25">
      <c r="A338" s="16" t="s">
        <v>362</v>
      </c>
      <c r="B338" s="5" t="s">
        <v>378</v>
      </c>
      <c r="C338" s="64"/>
      <c r="D338" s="62"/>
      <c r="E338" s="63"/>
      <c r="F338" s="8">
        <f t="shared" si="2"/>
        <v>40000</v>
      </c>
      <c r="G338" s="6"/>
      <c r="H338" s="6">
        <v>40000</v>
      </c>
      <c r="I338" s="6"/>
      <c r="J338" s="6"/>
      <c r="K338" s="36"/>
    </row>
    <row r="339" spans="1:11" hidden="1" x14ac:dyDescent="0.25">
      <c r="A339" s="16" t="s">
        <v>320</v>
      </c>
      <c r="B339" s="5" t="s">
        <v>379</v>
      </c>
      <c r="C339" s="64">
        <v>226</v>
      </c>
      <c r="D339" s="62">
        <v>195</v>
      </c>
      <c r="E339" s="63">
        <v>7244000</v>
      </c>
      <c r="F339" s="8">
        <f t="shared" si="2"/>
        <v>19320</v>
      </c>
      <c r="G339" s="6"/>
      <c r="H339" s="6"/>
      <c r="I339" s="6"/>
      <c r="J339" s="6">
        <v>19320</v>
      </c>
      <c r="K339" s="36"/>
    </row>
    <row r="340" spans="1:11" ht="24" hidden="1" x14ac:dyDescent="0.25">
      <c r="A340" s="16" t="s">
        <v>320</v>
      </c>
      <c r="B340" s="5" t="s">
        <v>321</v>
      </c>
      <c r="C340" s="64">
        <v>226</v>
      </c>
      <c r="D340" s="62">
        <v>192</v>
      </c>
      <c r="E340" s="63">
        <v>7290000</v>
      </c>
      <c r="F340" s="8">
        <f t="shared" si="2"/>
        <v>5300</v>
      </c>
      <c r="G340" s="6"/>
      <c r="H340" s="6"/>
      <c r="I340" s="6"/>
      <c r="J340" s="6">
        <v>5300</v>
      </c>
      <c r="K340" s="36"/>
    </row>
    <row r="341" spans="1:11" ht="24" hidden="1" x14ac:dyDescent="0.25">
      <c r="A341" s="16" t="s">
        <v>320</v>
      </c>
      <c r="B341" s="5" t="s">
        <v>380</v>
      </c>
      <c r="C341" s="64">
        <v>226</v>
      </c>
      <c r="D341" s="62">
        <v>192</v>
      </c>
      <c r="E341" s="63">
        <v>7290000</v>
      </c>
      <c r="F341" s="8">
        <f t="shared" si="2"/>
        <v>1000</v>
      </c>
      <c r="G341" s="6">
        <v>1000</v>
      </c>
      <c r="H341" s="6"/>
      <c r="I341" s="6"/>
      <c r="J341" s="6"/>
      <c r="K341" s="36"/>
    </row>
    <row r="342" spans="1:11" hidden="1" x14ac:dyDescent="0.25">
      <c r="A342" s="16" t="s">
        <v>381</v>
      </c>
      <c r="B342" s="5" t="s">
        <v>382</v>
      </c>
      <c r="C342" s="64">
        <v>310</v>
      </c>
      <c r="D342" s="62">
        <v>162</v>
      </c>
      <c r="E342" s="63">
        <v>3610000</v>
      </c>
      <c r="F342" s="8">
        <f t="shared" si="2"/>
        <v>10000</v>
      </c>
      <c r="G342" s="6"/>
      <c r="H342" s="6">
        <v>10000</v>
      </c>
      <c r="I342" s="6"/>
      <c r="J342" s="6"/>
      <c r="K342" s="36"/>
    </row>
    <row r="343" spans="1:11" x14ac:dyDescent="0.25">
      <c r="A343" s="16" t="s">
        <v>381</v>
      </c>
      <c r="B343" s="5" t="s">
        <v>383</v>
      </c>
      <c r="C343" s="64">
        <v>340</v>
      </c>
      <c r="D343" s="62">
        <v>39</v>
      </c>
      <c r="E343" s="63">
        <v>2100000</v>
      </c>
      <c r="F343" s="8">
        <f t="shared" si="2"/>
        <v>240000</v>
      </c>
      <c r="G343" s="6">
        <v>60000</v>
      </c>
      <c r="H343" s="6">
        <v>60000</v>
      </c>
      <c r="I343" s="6">
        <v>60000</v>
      </c>
      <c r="J343" s="6">
        <v>60000</v>
      </c>
      <c r="K343" s="36"/>
    </row>
    <row r="344" spans="1:11" ht="30" x14ac:dyDescent="0.25">
      <c r="A344" s="16" t="s">
        <v>381</v>
      </c>
      <c r="B344" s="5" t="s">
        <v>88</v>
      </c>
      <c r="C344" s="64">
        <v>340</v>
      </c>
      <c r="D344" s="62">
        <v>40</v>
      </c>
      <c r="E344" s="63" t="s">
        <v>384</v>
      </c>
      <c r="F344" s="8">
        <f t="shared" si="2"/>
        <v>200000</v>
      </c>
      <c r="G344" s="6">
        <v>10000</v>
      </c>
      <c r="H344" s="6">
        <v>10000</v>
      </c>
      <c r="I344" s="6">
        <v>10000</v>
      </c>
      <c r="J344" s="6">
        <v>170000</v>
      </c>
      <c r="K344" s="36"/>
    </row>
    <row r="345" spans="1:11" x14ac:dyDescent="0.25">
      <c r="A345" s="16" t="s">
        <v>381</v>
      </c>
      <c r="B345" s="5" t="s">
        <v>385</v>
      </c>
      <c r="C345" s="64">
        <v>340</v>
      </c>
      <c r="D345" s="62">
        <v>172</v>
      </c>
      <c r="E345" s="63">
        <v>1112000</v>
      </c>
      <c r="F345" s="8">
        <f t="shared" si="2"/>
        <v>140000</v>
      </c>
      <c r="G345" s="6">
        <f>140000/4</f>
        <v>35000</v>
      </c>
      <c r="H345" s="6">
        <v>35000</v>
      </c>
      <c r="I345" s="6">
        <v>35000</v>
      </c>
      <c r="J345" s="6">
        <v>35000</v>
      </c>
      <c r="K345" s="36"/>
    </row>
    <row r="346" spans="1:11" x14ac:dyDescent="0.25">
      <c r="A346" s="16" t="s">
        <v>381</v>
      </c>
      <c r="B346" s="5" t="s">
        <v>385</v>
      </c>
      <c r="C346" s="64">
        <v>340</v>
      </c>
      <c r="D346" s="62">
        <v>48</v>
      </c>
      <c r="E346" s="63">
        <v>2411130</v>
      </c>
      <c r="F346" s="8">
        <f t="shared" si="2"/>
        <v>130000</v>
      </c>
      <c r="G346" s="6">
        <f>130000/4</f>
        <v>32500</v>
      </c>
      <c r="H346" s="6">
        <v>32500</v>
      </c>
      <c r="I346" s="6">
        <v>32500</v>
      </c>
      <c r="J346" s="6">
        <v>32500</v>
      </c>
      <c r="K346" s="36"/>
    </row>
    <row r="347" spans="1:11" hidden="1" x14ac:dyDescent="0.25">
      <c r="A347" s="16" t="s">
        <v>381</v>
      </c>
      <c r="B347" s="5" t="s">
        <v>386</v>
      </c>
      <c r="C347" s="64">
        <v>222</v>
      </c>
      <c r="D347" s="62">
        <v>180</v>
      </c>
      <c r="E347" s="63">
        <v>6020000</v>
      </c>
      <c r="F347" s="8">
        <f t="shared" si="2"/>
        <v>15000</v>
      </c>
      <c r="G347" s="6">
        <f>15000/4</f>
        <v>3750</v>
      </c>
      <c r="H347" s="6">
        <v>3750</v>
      </c>
      <c r="I347" s="6">
        <v>3750</v>
      </c>
      <c r="J347" s="6">
        <v>3750</v>
      </c>
      <c r="K347" s="36"/>
    </row>
    <row r="348" spans="1:11" hidden="1" x14ac:dyDescent="0.25">
      <c r="A348" s="16" t="s">
        <v>389</v>
      </c>
      <c r="B348" s="5" t="s">
        <v>390</v>
      </c>
      <c r="C348" s="69">
        <v>340</v>
      </c>
      <c r="D348" s="62">
        <v>109</v>
      </c>
      <c r="E348" s="63">
        <v>2612870</v>
      </c>
      <c r="F348" s="8">
        <f t="shared" si="2"/>
        <v>100000</v>
      </c>
      <c r="G348" s="6"/>
      <c r="H348" s="6">
        <v>100000</v>
      </c>
      <c r="I348" s="6"/>
      <c r="J348" s="6"/>
      <c r="K348" s="36"/>
    </row>
    <row r="349" spans="1:11" ht="24" hidden="1" x14ac:dyDescent="0.25">
      <c r="A349" s="16" t="s">
        <v>389</v>
      </c>
      <c r="B349" s="5" t="s">
        <v>391</v>
      </c>
      <c r="C349" s="69">
        <v>340</v>
      </c>
      <c r="D349" s="62">
        <v>132</v>
      </c>
      <c r="E349" s="63">
        <v>3222470</v>
      </c>
      <c r="F349" s="8">
        <f t="shared" si="2"/>
        <v>150000</v>
      </c>
      <c r="G349" s="6"/>
      <c r="H349" s="6">
        <v>150000</v>
      </c>
      <c r="I349" s="6"/>
      <c r="J349" s="6"/>
      <c r="K349" s="36"/>
    </row>
    <row r="350" spans="1:11" hidden="1" x14ac:dyDescent="0.25">
      <c r="A350" s="16" t="s">
        <v>389</v>
      </c>
      <c r="B350" s="5" t="s">
        <v>392</v>
      </c>
      <c r="C350" s="69">
        <v>340</v>
      </c>
      <c r="D350" s="62">
        <v>132</v>
      </c>
      <c r="E350" s="63">
        <v>3222470</v>
      </c>
      <c r="F350" s="8">
        <f t="shared" si="2"/>
        <v>160000</v>
      </c>
      <c r="G350" s="6"/>
      <c r="H350" s="6">
        <v>160000</v>
      </c>
      <c r="I350" s="6"/>
      <c r="J350" s="6"/>
      <c r="K350" s="36"/>
    </row>
    <row r="351" spans="1:11" ht="24" hidden="1" x14ac:dyDescent="0.25">
      <c r="A351" s="16" t="s">
        <v>389</v>
      </c>
      <c r="B351" s="5" t="s">
        <v>393</v>
      </c>
      <c r="C351" s="69">
        <v>340</v>
      </c>
      <c r="D351" s="62">
        <v>48</v>
      </c>
      <c r="E351" s="63">
        <v>2429742</v>
      </c>
      <c r="F351" s="8">
        <f t="shared" si="2"/>
        <v>700000</v>
      </c>
      <c r="G351" s="6"/>
      <c r="H351" s="6">
        <v>350000</v>
      </c>
      <c r="I351" s="6">
        <v>350000</v>
      </c>
      <c r="J351" s="6"/>
      <c r="K351" s="36"/>
    </row>
    <row r="352" spans="1:11" ht="24" hidden="1" x14ac:dyDescent="0.25">
      <c r="A352" s="16" t="s">
        <v>389</v>
      </c>
      <c r="B352" s="5" t="s">
        <v>394</v>
      </c>
      <c r="C352" s="69">
        <v>340</v>
      </c>
      <c r="D352" s="62">
        <v>109</v>
      </c>
      <c r="E352" s="63">
        <v>2612870</v>
      </c>
      <c r="F352" s="8">
        <f t="shared" si="2"/>
        <v>170000</v>
      </c>
      <c r="G352" s="6"/>
      <c r="H352" s="6">
        <v>170000</v>
      </c>
      <c r="I352" s="6"/>
      <c r="J352" s="6"/>
      <c r="K352" s="36"/>
    </row>
    <row r="353" spans="1:11" ht="36" hidden="1" x14ac:dyDescent="0.25">
      <c r="A353" s="16" t="s">
        <v>389</v>
      </c>
      <c r="B353" s="5" t="s">
        <v>395</v>
      </c>
      <c r="C353" s="69">
        <v>340</v>
      </c>
      <c r="D353" s="62">
        <v>131</v>
      </c>
      <c r="E353" s="63">
        <v>3211000</v>
      </c>
      <c r="F353" s="8">
        <f t="shared" si="2"/>
        <v>150000</v>
      </c>
      <c r="G353" s="6">
        <v>50000</v>
      </c>
      <c r="H353" s="6">
        <v>50000</v>
      </c>
      <c r="I353" s="6">
        <v>50000</v>
      </c>
      <c r="J353" s="6"/>
      <c r="K353" s="36"/>
    </row>
    <row r="354" spans="1:11" ht="24" hidden="1" x14ac:dyDescent="0.25">
      <c r="A354" s="16" t="s">
        <v>389</v>
      </c>
      <c r="B354" s="5" t="s">
        <v>396</v>
      </c>
      <c r="C354" s="69">
        <v>340</v>
      </c>
      <c r="D354" s="62">
        <v>121</v>
      </c>
      <c r="E354" s="63">
        <v>2912225</v>
      </c>
      <c r="F354" s="8">
        <f t="shared" si="2"/>
        <v>180000</v>
      </c>
      <c r="G354" s="6"/>
      <c r="H354" s="6">
        <v>180000</v>
      </c>
      <c r="I354" s="6"/>
      <c r="J354" s="6"/>
      <c r="K354" s="36"/>
    </row>
    <row r="355" spans="1:11" ht="36.75" hidden="1" x14ac:dyDescent="0.25">
      <c r="A355" s="16" t="s">
        <v>389</v>
      </c>
      <c r="B355" s="5" t="s">
        <v>397</v>
      </c>
      <c r="C355" s="69">
        <v>340</v>
      </c>
      <c r="D355" s="62">
        <v>109</v>
      </c>
      <c r="E355" s="63">
        <v>2612870</v>
      </c>
      <c r="F355" s="8">
        <f t="shared" si="2"/>
        <v>200000</v>
      </c>
      <c r="G355" s="6"/>
      <c r="H355" s="6">
        <v>200000</v>
      </c>
      <c r="I355" s="6"/>
      <c r="J355" s="6"/>
      <c r="K355" s="36"/>
    </row>
    <row r="356" spans="1:11" ht="24" hidden="1" x14ac:dyDescent="0.25">
      <c r="A356" s="16" t="s">
        <v>389</v>
      </c>
      <c r="B356" s="5" t="s">
        <v>398</v>
      </c>
      <c r="C356" s="69">
        <v>340</v>
      </c>
      <c r="D356" s="62">
        <v>131</v>
      </c>
      <c r="E356" s="63">
        <v>3213120</v>
      </c>
      <c r="F356" s="8">
        <f t="shared" si="2"/>
        <v>50000</v>
      </c>
      <c r="G356" s="6"/>
      <c r="H356" s="6">
        <v>50000</v>
      </c>
      <c r="I356" s="6"/>
      <c r="J356" s="6"/>
      <c r="K356" s="36"/>
    </row>
    <row r="357" spans="1:11" ht="48" hidden="1" x14ac:dyDescent="0.25">
      <c r="A357" s="16" t="s">
        <v>389</v>
      </c>
      <c r="B357" s="5" t="s">
        <v>399</v>
      </c>
      <c r="C357" s="69">
        <v>340</v>
      </c>
      <c r="D357" s="62">
        <v>109</v>
      </c>
      <c r="E357" s="63">
        <v>2612870</v>
      </c>
      <c r="F357" s="8">
        <f t="shared" si="2"/>
        <v>100000</v>
      </c>
      <c r="G357" s="6"/>
      <c r="H357" s="6">
        <v>100000</v>
      </c>
      <c r="I357" s="6"/>
      <c r="J357" s="6"/>
      <c r="K357" s="36"/>
    </row>
    <row r="358" spans="1:11" ht="48" hidden="1" x14ac:dyDescent="0.25">
      <c r="A358" s="16" t="s">
        <v>389</v>
      </c>
      <c r="B358" s="5" t="s">
        <v>400</v>
      </c>
      <c r="C358" s="69">
        <v>340</v>
      </c>
      <c r="D358" s="62">
        <v>18</v>
      </c>
      <c r="E358" s="63">
        <v>1429331</v>
      </c>
      <c r="F358" s="8">
        <f t="shared" si="2"/>
        <v>120000</v>
      </c>
      <c r="G358" s="6"/>
      <c r="H358" s="6">
        <v>120000</v>
      </c>
      <c r="I358" s="6"/>
      <c r="J358" s="6"/>
      <c r="K358" s="36"/>
    </row>
    <row r="359" spans="1:11" hidden="1" x14ac:dyDescent="0.25">
      <c r="A359" s="16" t="s">
        <v>389</v>
      </c>
      <c r="B359" s="5" t="s">
        <v>401</v>
      </c>
      <c r="C359" s="69">
        <v>340</v>
      </c>
      <c r="D359" s="62">
        <v>109</v>
      </c>
      <c r="E359" s="63">
        <v>2612870</v>
      </c>
      <c r="F359" s="8">
        <f t="shared" si="2"/>
        <v>70000</v>
      </c>
      <c r="G359" s="6"/>
      <c r="H359" s="6">
        <v>70000</v>
      </c>
      <c r="I359" s="6"/>
      <c r="J359" s="6"/>
      <c r="K359" s="36"/>
    </row>
    <row r="360" spans="1:11" ht="24" hidden="1" x14ac:dyDescent="0.25">
      <c r="A360" s="16" t="s">
        <v>389</v>
      </c>
      <c r="B360" s="5" t="s">
        <v>402</v>
      </c>
      <c r="C360" s="69">
        <v>340</v>
      </c>
      <c r="D360" s="62">
        <v>18</v>
      </c>
      <c r="E360" s="63">
        <v>1429331</v>
      </c>
      <c r="F360" s="8">
        <f t="shared" si="2"/>
        <v>160000</v>
      </c>
      <c r="G360" s="6"/>
      <c r="H360" s="6">
        <v>160000</v>
      </c>
      <c r="I360" s="6"/>
      <c r="J360" s="6"/>
      <c r="K360" s="36"/>
    </row>
    <row r="361" spans="1:11" ht="36" hidden="1" x14ac:dyDescent="0.25">
      <c r="A361" s="16" t="s">
        <v>389</v>
      </c>
      <c r="B361" s="5" t="s">
        <v>403</v>
      </c>
      <c r="C361" s="69">
        <v>340</v>
      </c>
      <c r="D361" s="62">
        <v>131</v>
      </c>
      <c r="E361" s="63">
        <v>3213120</v>
      </c>
      <c r="F361" s="8">
        <f t="shared" si="2"/>
        <v>200000</v>
      </c>
      <c r="G361" s="6"/>
      <c r="H361" s="6">
        <v>200000</v>
      </c>
      <c r="I361" s="6"/>
      <c r="J361" s="6"/>
      <c r="K361" s="36"/>
    </row>
    <row r="362" spans="1:11" ht="36" hidden="1" x14ac:dyDescent="0.25">
      <c r="A362" s="16" t="s">
        <v>389</v>
      </c>
      <c r="B362" s="5" t="s">
        <v>404</v>
      </c>
      <c r="C362" s="69">
        <v>340</v>
      </c>
      <c r="D362" s="62">
        <v>111</v>
      </c>
      <c r="E362" s="63">
        <v>2614380</v>
      </c>
      <c r="F362" s="8">
        <f t="shared" si="2"/>
        <v>50000</v>
      </c>
      <c r="G362" s="6"/>
      <c r="H362" s="6">
        <v>50000</v>
      </c>
      <c r="I362" s="6"/>
      <c r="J362" s="6"/>
      <c r="K362" s="36"/>
    </row>
    <row r="363" spans="1:11" ht="36" hidden="1" x14ac:dyDescent="0.25">
      <c r="A363" s="16" t="s">
        <v>389</v>
      </c>
      <c r="B363" s="5" t="s">
        <v>405</v>
      </c>
      <c r="C363" s="69">
        <v>340</v>
      </c>
      <c r="D363" s="62">
        <v>111</v>
      </c>
      <c r="E363" s="63">
        <v>2613000</v>
      </c>
      <c r="F363" s="8">
        <f t="shared" si="2"/>
        <v>30000</v>
      </c>
      <c r="G363" s="6"/>
      <c r="H363" s="6">
        <v>30000</v>
      </c>
      <c r="I363" s="6"/>
      <c r="J363" s="6"/>
      <c r="K363" s="36"/>
    </row>
    <row r="364" spans="1:11" ht="96" hidden="1" x14ac:dyDescent="0.25">
      <c r="A364" s="16" t="s">
        <v>389</v>
      </c>
      <c r="B364" s="5" t="s">
        <v>406</v>
      </c>
      <c r="C364" s="69">
        <v>340</v>
      </c>
      <c r="D364" s="62">
        <v>111</v>
      </c>
      <c r="E364" s="63">
        <v>3213020</v>
      </c>
      <c r="F364" s="8">
        <f t="shared" si="2"/>
        <v>520000</v>
      </c>
      <c r="G364" s="6"/>
      <c r="H364" s="6">
        <v>520000</v>
      </c>
      <c r="I364" s="6"/>
      <c r="J364" s="6"/>
      <c r="K364" s="36"/>
    </row>
    <row r="365" spans="1:11" ht="24" hidden="1" x14ac:dyDescent="0.25">
      <c r="A365" s="16" t="s">
        <v>389</v>
      </c>
      <c r="B365" s="5" t="s">
        <v>407</v>
      </c>
      <c r="C365" s="69">
        <v>340</v>
      </c>
      <c r="D365" s="62">
        <v>132</v>
      </c>
      <c r="E365" s="63">
        <v>3222470</v>
      </c>
      <c r="F365" s="8">
        <f t="shared" si="2"/>
        <v>100000</v>
      </c>
      <c r="G365" s="6"/>
      <c r="H365" s="6">
        <v>100000</v>
      </c>
      <c r="I365" s="6"/>
      <c r="J365" s="6"/>
      <c r="K365" s="36"/>
    </row>
    <row r="366" spans="1:11" ht="36" hidden="1" x14ac:dyDescent="0.25">
      <c r="A366" s="16" t="s">
        <v>389</v>
      </c>
      <c r="B366" s="5" t="s">
        <v>408</v>
      </c>
      <c r="C366" s="69">
        <v>340</v>
      </c>
      <c r="D366" s="62">
        <v>109</v>
      </c>
      <c r="E366" s="63">
        <v>2612870</v>
      </c>
      <c r="F366" s="8">
        <f t="shared" si="2"/>
        <v>50000</v>
      </c>
      <c r="G366" s="6"/>
      <c r="H366" s="6">
        <v>50000</v>
      </c>
      <c r="I366" s="6"/>
      <c r="J366" s="6"/>
      <c r="K366" s="36"/>
    </row>
    <row r="367" spans="1:11" ht="48" hidden="1" x14ac:dyDescent="0.25">
      <c r="A367" s="16" t="s">
        <v>389</v>
      </c>
      <c r="B367" s="5" t="s">
        <v>409</v>
      </c>
      <c r="C367" s="69">
        <v>340</v>
      </c>
      <c r="D367" s="62">
        <v>109</v>
      </c>
      <c r="E367" s="63">
        <v>2612870</v>
      </c>
      <c r="F367" s="8">
        <f t="shared" si="2"/>
        <v>100000</v>
      </c>
      <c r="G367" s="6"/>
      <c r="H367" s="6">
        <v>100000</v>
      </c>
      <c r="I367" s="6"/>
      <c r="J367" s="6"/>
      <c r="K367" s="36"/>
    </row>
    <row r="368" spans="1:11" ht="108" hidden="1" x14ac:dyDescent="0.25">
      <c r="A368" s="16" t="s">
        <v>389</v>
      </c>
      <c r="B368" s="5" t="s">
        <v>410</v>
      </c>
      <c r="C368" s="69">
        <v>340</v>
      </c>
      <c r="D368" s="62">
        <v>109</v>
      </c>
      <c r="E368" s="63">
        <v>2612870</v>
      </c>
      <c r="F368" s="8">
        <f t="shared" si="2"/>
        <v>140000</v>
      </c>
      <c r="G368" s="6"/>
      <c r="H368" s="6">
        <v>140000</v>
      </c>
      <c r="I368" s="6"/>
      <c r="J368" s="6"/>
      <c r="K368" s="36"/>
    </row>
    <row r="369" spans="1:11" ht="36" hidden="1" x14ac:dyDescent="0.25">
      <c r="A369" s="16" t="s">
        <v>389</v>
      </c>
      <c r="B369" s="5" t="s">
        <v>411</v>
      </c>
      <c r="C369" s="69">
        <v>340</v>
      </c>
      <c r="D369" s="62">
        <v>132</v>
      </c>
      <c r="E369" s="63">
        <v>3222470</v>
      </c>
      <c r="F369" s="8">
        <f t="shared" si="2"/>
        <v>100000</v>
      </c>
      <c r="G369" s="6"/>
      <c r="H369" s="6"/>
      <c r="I369" s="6">
        <v>100000</v>
      </c>
      <c r="J369" s="6"/>
      <c r="K369" s="36"/>
    </row>
    <row r="370" spans="1:11" ht="72" hidden="1" x14ac:dyDescent="0.25">
      <c r="A370" s="16" t="s">
        <v>389</v>
      </c>
      <c r="B370" s="5" t="s">
        <v>412</v>
      </c>
      <c r="C370" s="69">
        <v>340</v>
      </c>
      <c r="D370" s="62">
        <v>111</v>
      </c>
      <c r="E370" s="63">
        <v>2619020</v>
      </c>
      <c r="F370" s="8">
        <f t="shared" si="2"/>
        <v>60000</v>
      </c>
      <c r="G370" s="6"/>
      <c r="H370" s="6"/>
      <c r="I370" s="6">
        <v>60000</v>
      </c>
      <c r="J370" s="6"/>
      <c r="K370" s="36"/>
    </row>
    <row r="371" spans="1:11" ht="24" hidden="1" x14ac:dyDescent="0.25">
      <c r="A371" s="16" t="s">
        <v>389</v>
      </c>
      <c r="B371" s="5" t="s">
        <v>413</v>
      </c>
      <c r="C371" s="69">
        <v>340</v>
      </c>
      <c r="D371" s="62">
        <v>111</v>
      </c>
      <c r="E371" s="63">
        <v>2619020</v>
      </c>
      <c r="F371" s="8">
        <f t="shared" si="2"/>
        <v>100000</v>
      </c>
      <c r="G371" s="6"/>
      <c r="H371" s="6"/>
      <c r="I371" s="6">
        <v>100000</v>
      </c>
      <c r="J371" s="6"/>
      <c r="K371" s="36"/>
    </row>
    <row r="372" spans="1:11" ht="48" hidden="1" x14ac:dyDescent="0.25">
      <c r="A372" s="16" t="s">
        <v>389</v>
      </c>
      <c r="B372" s="5" t="s">
        <v>414</v>
      </c>
      <c r="C372" s="69">
        <v>340</v>
      </c>
      <c r="D372" s="62">
        <v>111</v>
      </c>
      <c r="E372" s="63">
        <v>2619310</v>
      </c>
      <c r="F372" s="8">
        <f t="shared" si="2"/>
        <v>50000</v>
      </c>
      <c r="G372" s="6"/>
      <c r="H372" s="6"/>
      <c r="I372" s="6">
        <v>50000</v>
      </c>
      <c r="J372" s="6"/>
      <c r="K372" s="36"/>
    </row>
    <row r="373" spans="1:11" ht="24" hidden="1" x14ac:dyDescent="0.25">
      <c r="A373" s="16" t="s">
        <v>389</v>
      </c>
      <c r="B373" s="5" t="s">
        <v>415</v>
      </c>
      <c r="C373" s="69">
        <v>340</v>
      </c>
      <c r="D373" s="62">
        <v>154</v>
      </c>
      <c r="E373" s="63">
        <v>3314363</v>
      </c>
      <c r="F373" s="8">
        <f t="shared" si="2"/>
        <v>15000</v>
      </c>
      <c r="G373" s="6"/>
      <c r="H373" s="6"/>
      <c r="I373" s="6">
        <v>15000</v>
      </c>
      <c r="J373" s="6"/>
      <c r="K373" s="36"/>
    </row>
    <row r="374" spans="1:11" ht="48" hidden="1" x14ac:dyDescent="0.25">
      <c r="A374" s="16" t="s">
        <v>389</v>
      </c>
      <c r="B374" s="5" t="s">
        <v>416</v>
      </c>
      <c r="C374" s="69">
        <v>340</v>
      </c>
      <c r="D374" s="62">
        <v>48</v>
      </c>
      <c r="E374" s="63">
        <v>2429742</v>
      </c>
      <c r="F374" s="8">
        <f t="shared" si="2"/>
        <v>60000</v>
      </c>
      <c r="G374" s="6"/>
      <c r="H374" s="6">
        <v>60000</v>
      </c>
      <c r="I374" s="6"/>
      <c r="J374" s="6"/>
      <c r="K374" s="36"/>
    </row>
    <row r="375" spans="1:11" ht="36" hidden="1" x14ac:dyDescent="0.25">
      <c r="A375" s="16" t="s">
        <v>389</v>
      </c>
      <c r="B375" s="5" t="s">
        <v>417</v>
      </c>
      <c r="C375" s="69">
        <v>340</v>
      </c>
      <c r="D375" s="62">
        <v>48</v>
      </c>
      <c r="E375" s="63">
        <v>2429722</v>
      </c>
      <c r="F375" s="8">
        <f t="shared" si="2"/>
        <v>10000</v>
      </c>
      <c r="G375" s="6"/>
      <c r="H375" s="6"/>
      <c r="I375" s="6">
        <v>10000</v>
      </c>
      <c r="J375" s="6"/>
      <c r="K375" s="36"/>
    </row>
    <row r="376" spans="1:11" ht="156" hidden="1" x14ac:dyDescent="0.25">
      <c r="A376" s="16" t="s">
        <v>389</v>
      </c>
      <c r="B376" s="5" t="s">
        <v>418</v>
      </c>
      <c r="C376" s="69">
        <v>310</v>
      </c>
      <c r="D376" s="62">
        <v>132</v>
      </c>
      <c r="E376" s="63">
        <v>3222470</v>
      </c>
      <c r="F376" s="8">
        <f t="shared" si="2"/>
        <v>1500000</v>
      </c>
      <c r="G376" s="6"/>
      <c r="H376" s="6">
        <v>1500000</v>
      </c>
      <c r="I376" s="6"/>
      <c r="J376" s="6"/>
      <c r="K376" s="36"/>
    </row>
    <row r="377" spans="1:11" ht="36" hidden="1" x14ac:dyDescent="0.25">
      <c r="A377" s="16" t="s">
        <v>389</v>
      </c>
      <c r="B377" s="5" t="s">
        <v>419</v>
      </c>
      <c r="C377" s="69">
        <v>340</v>
      </c>
      <c r="D377" s="62">
        <v>109</v>
      </c>
      <c r="E377" s="63">
        <v>2612870</v>
      </c>
      <c r="F377" s="8">
        <f t="shared" si="2"/>
        <v>130000</v>
      </c>
      <c r="G377" s="6"/>
      <c r="H377" s="6"/>
      <c r="I377" s="6"/>
      <c r="J377" s="6">
        <v>130000</v>
      </c>
      <c r="K377" s="36"/>
    </row>
    <row r="378" spans="1:11" ht="24" hidden="1" x14ac:dyDescent="0.25">
      <c r="A378" s="16" t="s">
        <v>389</v>
      </c>
      <c r="B378" s="5" t="s">
        <v>420</v>
      </c>
      <c r="C378" s="69">
        <v>340</v>
      </c>
      <c r="D378" s="62">
        <v>109</v>
      </c>
      <c r="E378" s="63">
        <v>2612870</v>
      </c>
      <c r="F378" s="8">
        <f t="shared" si="2"/>
        <v>50000</v>
      </c>
      <c r="G378" s="6"/>
      <c r="H378" s="6"/>
      <c r="I378" s="6"/>
      <c r="J378" s="6">
        <v>50000</v>
      </c>
      <c r="K378" s="36"/>
    </row>
    <row r="379" spans="1:11" hidden="1" x14ac:dyDescent="0.25">
      <c r="A379" s="16" t="s">
        <v>389</v>
      </c>
      <c r="B379" s="5" t="s">
        <v>421</v>
      </c>
      <c r="C379" s="69">
        <v>310</v>
      </c>
      <c r="D379" s="62">
        <v>127</v>
      </c>
      <c r="E379" s="63">
        <v>3020020</v>
      </c>
      <c r="F379" s="8">
        <f t="shared" si="2"/>
        <v>25000</v>
      </c>
      <c r="G379" s="6"/>
      <c r="H379" s="6"/>
      <c r="I379" s="6"/>
      <c r="J379" s="6">
        <v>25000</v>
      </c>
      <c r="K379" s="36"/>
    </row>
    <row r="380" spans="1:11" ht="36" hidden="1" x14ac:dyDescent="0.25">
      <c r="A380" s="16" t="s">
        <v>389</v>
      </c>
      <c r="B380" s="5" t="s">
        <v>422</v>
      </c>
      <c r="C380" s="69">
        <v>340</v>
      </c>
      <c r="D380" s="62">
        <v>132</v>
      </c>
      <c r="E380" s="63">
        <v>3222470</v>
      </c>
      <c r="F380" s="8">
        <f t="shared" si="2"/>
        <v>100000</v>
      </c>
      <c r="G380" s="6"/>
      <c r="H380" s="6"/>
      <c r="I380" s="6"/>
      <c r="J380" s="6">
        <v>100000</v>
      </c>
      <c r="K380" s="36"/>
    </row>
    <row r="381" spans="1:11" ht="36" hidden="1" x14ac:dyDescent="0.25">
      <c r="A381" s="16" t="s">
        <v>389</v>
      </c>
      <c r="B381" s="5" t="s">
        <v>423</v>
      </c>
      <c r="C381" s="69">
        <v>340</v>
      </c>
      <c r="D381" s="62">
        <v>109</v>
      </c>
      <c r="E381" s="63">
        <v>2612870</v>
      </c>
      <c r="F381" s="8">
        <f t="shared" si="2"/>
        <v>100000</v>
      </c>
      <c r="G381" s="6"/>
      <c r="H381" s="6">
        <v>100000</v>
      </c>
      <c r="I381" s="6"/>
      <c r="J381" s="6"/>
      <c r="K381" s="36"/>
    </row>
    <row r="382" spans="1:11" ht="48" hidden="1" x14ac:dyDescent="0.25">
      <c r="A382" s="16" t="s">
        <v>389</v>
      </c>
      <c r="B382" s="5" t="s">
        <v>424</v>
      </c>
      <c r="C382" s="69">
        <v>340</v>
      </c>
      <c r="D382" s="62">
        <v>109</v>
      </c>
      <c r="E382" s="63">
        <v>2612870</v>
      </c>
      <c r="F382" s="8">
        <f t="shared" si="2"/>
        <v>100000</v>
      </c>
      <c r="G382" s="6"/>
      <c r="H382" s="6">
        <v>100000</v>
      </c>
      <c r="I382" s="6"/>
      <c r="J382" s="6"/>
      <c r="K382" s="36"/>
    </row>
    <row r="383" spans="1:11" ht="48" hidden="1" x14ac:dyDescent="0.25">
      <c r="A383" s="16" t="s">
        <v>389</v>
      </c>
      <c r="B383" s="5" t="s">
        <v>425</v>
      </c>
      <c r="C383" s="69">
        <v>340</v>
      </c>
      <c r="D383" s="62">
        <v>109</v>
      </c>
      <c r="E383" s="63">
        <v>2612870</v>
      </c>
      <c r="F383" s="8">
        <f t="shared" si="2"/>
        <v>100000</v>
      </c>
      <c r="G383" s="6"/>
      <c r="H383" s="6">
        <v>100000</v>
      </c>
      <c r="I383" s="6"/>
      <c r="J383" s="6"/>
      <c r="K383" s="36"/>
    </row>
    <row r="384" spans="1:11" ht="60.75" hidden="1" x14ac:dyDescent="0.25">
      <c r="A384" s="16" t="s">
        <v>389</v>
      </c>
      <c r="B384" s="5" t="s">
        <v>426</v>
      </c>
      <c r="C384" s="69">
        <v>340</v>
      </c>
      <c r="D384" s="62">
        <v>109</v>
      </c>
      <c r="E384" s="63">
        <v>2612870</v>
      </c>
      <c r="F384" s="8">
        <f t="shared" si="2"/>
        <v>200000</v>
      </c>
      <c r="G384" s="6">
        <v>200000</v>
      </c>
      <c r="H384" s="6"/>
      <c r="I384" s="6"/>
      <c r="J384" s="6"/>
      <c r="K384" s="36"/>
    </row>
    <row r="385" spans="1:11" ht="24" hidden="1" x14ac:dyDescent="0.25">
      <c r="A385" s="16" t="s">
        <v>389</v>
      </c>
      <c r="B385" s="5" t="s">
        <v>427</v>
      </c>
      <c r="C385" s="69">
        <v>340</v>
      </c>
      <c r="D385" s="62">
        <v>109</v>
      </c>
      <c r="E385" s="63">
        <v>2612870</v>
      </c>
      <c r="F385" s="8">
        <f t="shared" si="2"/>
        <v>200000</v>
      </c>
      <c r="G385" s="6"/>
      <c r="H385" s="6"/>
      <c r="I385" s="6">
        <v>200000</v>
      </c>
      <c r="J385" s="6"/>
      <c r="K385" s="36"/>
    </row>
    <row r="386" spans="1:11" ht="36" hidden="1" x14ac:dyDescent="0.25">
      <c r="A386" s="16" t="s">
        <v>389</v>
      </c>
      <c r="B386" s="5" t="s">
        <v>428</v>
      </c>
      <c r="C386" s="69">
        <v>340</v>
      </c>
      <c r="D386" s="62">
        <v>109</v>
      </c>
      <c r="E386" s="63">
        <v>2612870</v>
      </c>
      <c r="F386" s="8">
        <f t="shared" si="2"/>
        <v>100000</v>
      </c>
      <c r="G386" s="6">
        <v>100000</v>
      </c>
      <c r="H386" s="6"/>
      <c r="I386" s="6"/>
      <c r="J386" s="6"/>
      <c r="K386" s="36"/>
    </row>
    <row r="387" spans="1:11" ht="36" hidden="1" x14ac:dyDescent="0.25">
      <c r="A387" s="16" t="s">
        <v>389</v>
      </c>
      <c r="B387" s="5" t="s">
        <v>429</v>
      </c>
      <c r="C387" s="69">
        <v>340</v>
      </c>
      <c r="D387" s="62">
        <v>109</v>
      </c>
      <c r="E387" s="63">
        <v>2612870</v>
      </c>
      <c r="F387" s="8">
        <f t="shared" si="2"/>
        <v>32000</v>
      </c>
      <c r="G387" s="6"/>
      <c r="H387" s="6">
        <v>32000</v>
      </c>
      <c r="I387" s="6"/>
      <c r="J387" s="6"/>
      <c r="K387" s="36"/>
    </row>
    <row r="388" spans="1:11" ht="24" hidden="1" x14ac:dyDescent="0.25">
      <c r="A388" s="16" t="s">
        <v>389</v>
      </c>
      <c r="B388" s="5" t="s">
        <v>430</v>
      </c>
      <c r="C388" s="69">
        <v>340</v>
      </c>
      <c r="D388" s="62">
        <v>169</v>
      </c>
      <c r="E388" s="63">
        <v>3712870</v>
      </c>
      <c r="F388" s="8">
        <f t="shared" si="2"/>
        <v>99000</v>
      </c>
      <c r="G388" s="6"/>
      <c r="H388" s="6">
        <v>99000</v>
      </c>
      <c r="I388" s="6"/>
      <c r="J388" s="6"/>
      <c r="K388" s="36"/>
    </row>
    <row r="389" spans="1:11" ht="24" hidden="1" x14ac:dyDescent="0.25">
      <c r="A389" s="16" t="s">
        <v>389</v>
      </c>
      <c r="B389" s="5" t="s">
        <v>431</v>
      </c>
      <c r="C389" s="69">
        <v>340</v>
      </c>
      <c r="D389" s="62">
        <v>118</v>
      </c>
      <c r="E389" s="63">
        <v>2712870</v>
      </c>
      <c r="F389" s="8">
        <f t="shared" si="2"/>
        <v>99000</v>
      </c>
      <c r="G389" s="6"/>
      <c r="H389" s="6">
        <v>99000</v>
      </c>
      <c r="I389" s="6"/>
      <c r="J389" s="6"/>
      <c r="K389" s="36"/>
    </row>
    <row r="390" spans="1:11" ht="36" hidden="1" x14ac:dyDescent="0.25">
      <c r="A390" s="16" t="s">
        <v>389</v>
      </c>
      <c r="B390" s="5" t="s">
        <v>432</v>
      </c>
      <c r="C390" s="69">
        <v>340</v>
      </c>
      <c r="D390" s="62">
        <v>109</v>
      </c>
      <c r="E390" s="63">
        <v>2612870</v>
      </c>
      <c r="F390" s="8">
        <f t="shared" si="2"/>
        <v>60000</v>
      </c>
      <c r="G390" s="6"/>
      <c r="H390" s="6"/>
      <c r="I390" s="6">
        <v>60000</v>
      </c>
      <c r="J390" s="6"/>
      <c r="K390" s="36"/>
    </row>
    <row r="391" spans="1:11" ht="60" hidden="1" x14ac:dyDescent="0.25">
      <c r="A391" s="16" t="s">
        <v>389</v>
      </c>
      <c r="B391" s="5" t="s">
        <v>433</v>
      </c>
      <c r="C391" s="69">
        <v>340</v>
      </c>
      <c r="D391" s="62">
        <v>109</v>
      </c>
      <c r="E391" s="63">
        <v>2612870</v>
      </c>
      <c r="F391" s="8">
        <f t="shared" si="2"/>
        <v>40000</v>
      </c>
      <c r="G391" s="6"/>
      <c r="H391" s="6">
        <v>40000</v>
      </c>
      <c r="I391" s="6"/>
      <c r="J391" s="6"/>
      <c r="K391" s="36"/>
    </row>
    <row r="392" spans="1:11" ht="24" hidden="1" x14ac:dyDescent="0.25">
      <c r="A392" s="16" t="s">
        <v>389</v>
      </c>
      <c r="B392" s="5" t="s">
        <v>434</v>
      </c>
      <c r="C392" s="69">
        <v>340</v>
      </c>
      <c r="D392" s="62">
        <v>131</v>
      </c>
      <c r="E392" s="63">
        <v>3213020</v>
      </c>
      <c r="F392" s="8">
        <f t="shared" si="2"/>
        <v>600000</v>
      </c>
      <c r="G392" s="6">
        <v>300000</v>
      </c>
      <c r="H392" s="6"/>
      <c r="I392" s="6">
        <v>300000</v>
      </c>
      <c r="J392" s="6"/>
      <c r="K392" s="36"/>
    </row>
    <row r="393" spans="1:11" ht="36" hidden="1" x14ac:dyDescent="0.25">
      <c r="A393" s="16" t="s">
        <v>389</v>
      </c>
      <c r="B393" s="5" t="s">
        <v>435</v>
      </c>
      <c r="C393" s="69">
        <v>340</v>
      </c>
      <c r="D393" s="62">
        <v>121</v>
      </c>
      <c r="E393" s="63">
        <v>2919474</v>
      </c>
      <c r="F393" s="8">
        <f t="shared" si="2"/>
        <v>20000</v>
      </c>
      <c r="G393" s="6"/>
      <c r="H393" s="6">
        <v>20000</v>
      </c>
      <c r="I393" s="6"/>
      <c r="J393" s="6"/>
      <c r="K393" s="36"/>
    </row>
    <row r="394" spans="1:11" ht="24" hidden="1" x14ac:dyDescent="0.25">
      <c r="A394" s="16" t="s">
        <v>389</v>
      </c>
      <c r="B394" s="5" t="s">
        <v>436</v>
      </c>
      <c r="C394" s="69">
        <v>340</v>
      </c>
      <c r="D394" s="62">
        <v>132</v>
      </c>
      <c r="E394" s="63">
        <v>3222470</v>
      </c>
      <c r="F394" s="8">
        <f t="shared" si="2"/>
        <v>100000</v>
      </c>
      <c r="G394" s="6"/>
      <c r="H394" s="6">
        <v>100000</v>
      </c>
      <c r="I394" s="6"/>
      <c r="J394" s="6"/>
      <c r="K394" s="36"/>
    </row>
    <row r="395" spans="1:11" ht="24" hidden="1" x14ac:dyDescent="0.25">
      <c r="A395" s="16" t="s">
        <v>437</v>
      </c>
      <c r="B395" s="5" t="s">
        <v>438</v>
      </c>
      <c r="C395" s="69">
        <v>212</v>
      </c>
      <c r="D395" s="62"/>
      <c r="E395" s="63"/>
      <c r="F395" s="8">
        <f t="shared" si="2"/>
        <v>500</v>
      </c>
      <c r="G395" s="6"/>
      <c r="H395" s="6">
        <v>500</v>
      </c>
      <c r="I395" s="6"/>
      <c r="J395" s="6"/>
      <c r="K395" s="36"/>
    </row>
    <row r="396" spans="1:11" ht="24" hidden="1" x14ac:dyDescent="0.25">
      <c r="A396" s="16" t="s">
        <v>437</v>
      </c>
      <c r="B396" s="5" t="s">
        <v>438</v>
      </c>
      <c r="C396" s="69">
        <v>222</v>
      </c>
      <c r="D396" s="62"/>
      <c r="E396" s="63"/>
      <c r="F396" s="8">
        <f t="shared" si="2"/>
        <v>16000</v>
      </c>
      <c r="G396" s="6"/>
      <c r="H396" s="6">
        <v>16000</v>
      </c>
      <c r="I396" s="6"/>
      <c r="J396" s="6"/>
      <c r="K396" s="36"/>
    </row>
    <row r="397" spans="1:11" ht="24" hidden="1" x14ac:dyDescent="0.25">
      <c r="A397" s="16" t="s">
        <v>437</v>
      </c>
      <c r="B397" s="5" t="s">
        <v>438</v>
      </c>
      <c r="C397" s="69">
        <v>226</v>
      </c>
      <c r="D397" s="62"/>
      <c r="E397" s="63"/>
      <c r="F397" s="8">
        <f t="shared" si="2"/>
        <v>3500</v>
      </c>
      <c r="G397" s="6"/>
      <c r="H397" s="6">
        <v>3500</v>
      </c>
      <c r="I397" s="6"/>
      <c r="J397" s="6"/>
      <c r="K397" s="36"/>
    </row>
    <row r="398" spans="1:11" ht="24" hidden="1" x14ac:dyDescent="0.25">
      <c r="A398" s="16" t="s">
        <v>437</v>
      </c>
      <c r="B398" s="5" t="s">
        <v>439</v>
      </c>
      <c r="C398" s="69">
        <v>212</v>
      </c>
      <c r="D398" s="62"/>
      <c r="E398" s="63"/>
      <c r="F398" s="8">
        <f t="shared" si="2"/>
        <v>1000</v>
      </c>
      <c r="G398" s="6"/>
      <c r="H398" s="6"/>
      <c r="I398" s="6">
        <v>1000</v>
      </c>
      <c r="J398" s="6"/>
      <c r="K398" s="36"/>
    </row>
    <row r="399" spans="1:11" ht="24" hidden="1" x14ac:dyDescent="0.25">
      <c r="A399" s="16" t="s">
        <v>437</v>
      </c>
      <c r="B399" s="5" t="s">
        <v>439</v>
      </c>
      <c r="C399" s="69">
        <v>222</v>
      </c>
      <c r="D399" s="62"/>
      <c r="E399" s="63"/>
      <c r="F399" s="8">
        <f t="shared" si="2"/>
        <v>32000</v>
      </c>
      <c r="G399" s="6"/>
      <c r="H399" s="6"/>
      <c r="I399" s="6">
        <v>32000</v>
      </c>
      <c r="J399" s="6"/>
      <c r="K399" s="36"/>
    </row>
    <row r="400" spans="1:11" ht="24" hidden="1" x14ac:dyDescent="0.25">
      <c r="A400" s="16" t="s">
        <v>437</v>
      </c>
      <c r="B400" s="5" t="s">
        <v>439</v>
      </c>
      <c r="C400" s="69">
        <v>226</v>
      </c>
      <c r="D400" s="62"/>
      <c r="E400" s="63"/>
      <c r="F400" s="8">
        <f t="shared" si="2"/>
        <v>7000</v>
      </c>
      <c r="G400" s="6"/>
      <c r="H400" s="6"/>
      <c r="I400" s="6">
        <v>7000</v>
      </c>
      <c r="J400" s="6"/>
      <c r="K400" s="36"/>
    </row>
    <row r="401" spans="1:11" hidden="1" x14ac:dyDescent="0.25">
      <c r="A401" s="16"/>
      <c r="B401" s="5"/>
      <c r="C401" s="69"/>
      <c r="D401" s="62"/>
      <c r="E401" s="63"/>
      <c r="F401" s="8">
        <f t="shared" si="2"/>
        <v>0</v>
      </c>
      <c r="G401" s="6"/>
      <c r="H401" s="6"/>
      <c r="I401" s="6"/>
      <c r="J401" s="6"/>
      <c r="K401" s="36"/>
    </row>
    <row r="402" spans="1:11" hidden="1" x14ac:dyDescent="0.25">
      <c r="A402" s="16"/>
      <c r="B402" s="5"/>
      <c r="C402" s="69"/>
      <c r="D402" s="62"/>
      <c r="E402" s="63"/>
      <c r="F402" s="8">
        <f t="shared" si="2"/>
        <v>0</v>
      </c>
      <c r="G402" s="6"/>
      <c r="H402" s="6"/>
      <c r="I402" s="6"/>
      <c r="J402" s="6"/>
      <c r="K402" s="36"/>
    </row>
    <row r="403" spans="1:11" hidden="1" x14ac:dyDescent="0.25">
      <c r="A403" s="16"/>
      <c r="B403" s="5"/>
      <c r="C403" s="69"/>
      <c r="D403" s="62"/>
      <c r="E403" s="63"/>
      <c r="F403" s="8">
        <f t="shared" si="2"/>
        <v>0</v>
      </c>
      <c r="G403" s="6"/>
      <c r="H403" s="6"/>
      <c r="I403" s="6"/>
      <c r="J403" s="6"/>
      <c r="K403" s="36"/>
    </row>
    <row r="404" spans="1:11" hidden="1" x14ac:dyDescent="0.25">
      <c r="A404" s="16"/>
      <c r="B404" s="5"/>
      <c r="C404" s="69"/>
      <c r="D404" s="62"/>
      <c r="E404" s="63"/>
      <c r="F404" s="8">
        <f t="shared" si="2"/>
        <v>0</v>
      </c>
      <c r="G404" s="6"/>
      <c r="H404" s="6"/>
      <c r="I404" s="6"/>
      <c r="J404" s="6"/>
      <c r="K404" s="36"/>
    </row>
    <row r="405" spans="1:11" hidden="1" x14ac:dyDescent="0.25">
      <c r="A405" s="16"/>
      <c r="B405" s="5"/>
      <c r="C405" s="69"/>
      <c r="D405" s="62"/>
      <c r="E405" s="63"/>
      <c r="F405" s="8">
        <f t="shared" si="2"/>
        <v>0</v>
      </c>
      <c r="G405" s="6"/>
      <c r="H405" s="6"/>
      <c r="I405" s="6"/>
      <c r="J405" s="6"/>
      <c r="K405" s="36"/>
    </row>
    <row r="406" spans="1:11" hidden="1" x14ac:dyDescent="0.25">
      <c r="A406" s="16"/>
      <c r="B406" s="5"/>
      <c r="C406" s="69"/>
      <c r="D406" s="62"/>
      <c r="E406" s="63"/>
      <c r="F406" s="8">
        <f t="shared" si="2"/>
        <v>0</v>
      </c>
      <c r="G406" s="6"/>
      <c r="H406" s="6"/>
      <c r="I406" s="6"/>
      <c r="J406" s="6"/>
      <c r="K406" s="36"/>
    </row>
    <row r="407" spans="1:11" hidden="1" x14ac:dyDescent="0.25">
      <c r="A407" s="16"/>
      <c r="B407" s="5"/>
      <c r="C407" s="69"/>
      <c r="D407" s="62"/>
      <c r="E407" s="63"/>
      <c r="F407" s="8">
        <f t="shared" si="2"/>
        <v>0</v>
      </c>
      <c r="G407" s="6"/>
      <c r="H407" s="6"/>
      <c r="I407" s="6"/>
      <c r="J407" s="6"/>
      <c r="K407" s="36"/>
    </row>
    <row r="408" spans="1:11" hidden="1" x14ac:dyDescent="0.25">
      <c r="A408" s="16"/>
      <c r="B408" s="5"/>
      <c r="C408" s="69"/>
      <c r="D408" s="62"/>
      <c r="E408" s="63"/>
      <c r="F408" s="8">
        <f t="shared" si="2"/>
        <v>0</v>
      </c>
      <c r="G408" s="6"/>
      <c r="H408" s="6"/>
      <c r="I408" s="6"/>
      <c r="J408" s="6"/>
      <c r="K408" s="36"/>
    </row>
    <row r="409" spans="1:11" hidden="1" x14ac:dyDescent="0.25">
      <c r="A409" s="16"/>
      <c r="B409" s="5"/>
      <c r="C409" s="69"/>
      <c r="D409" s="62"/>
      <c r="E409" s="63"/>
      <c r="F409" s="8">
        <f t="shared" si="2"/>
        <v>0</v>
      </c>
      <c r="G409" s="6"/>
      <c r="H409" s="6"/>
      <c r="I409" s="6"/>
      <c r="J409" s="6"/>
      <c r="K409" s="36"/>
    </row>
    <row r="410" spans="1:11" hidden="1" x14ac:dyDescent="0.25">
      <c r="A410" s="16"/>
      <c r="B410" s="5"/>
      <c r="C410" s="69"/>
      <c r="D410" s="62"/>
      <c r="E410" s="63"/>
      <c r="F410" s="8">
        <f t="shared" si="2"/>
        <v>0</v>
      </c>
      <c r="G410" s="6"/>
      <c r="H410" s="6"/>
      <c r="I410" s="6"/>
      <c r="J410" s="6"/>
      <c r="K410" s="36"/>
    </row>
    <row r="411" spans="1:11" hidden="1" x14ac:dyDescent="0.25">
      <c r="A411" s="16"/>
      <c r="B411" s="5"/>
      <c r="C411" s="69"/>
      <c r="D411" s="62"/>
      <c r="E411" s="63"/>
      <c r="F411" s="8">
        <f t="shared" si="2"/>
        <v>0</v>
      </c>
      <c r="G411" s="6"/>
      <c r="H411" s="6"/>
      <c r="I411" s="6"/>
      <c r="J411" s="6"/>
      <c r="K411" s="36"/>
    </row>
    <row r="412" spans="1:11" hidden="1" x14ac:dyDescent="0.25">
      <c r="A412" s="16"/>
      <c r="B412" s="5"/>
      <c r="C412" s="69"/>
      <c r="D412" s="62"/>
      <c r="E412" s="63"/>
      <c r="F412" s="8">
        <f t="shared" si="2"/>
        <v>0</v>
      </c>
      <c r="G412" s="6"/>
      <c r="H412" s="6"/>
      <c r="I412" s="6"/>
      <c r="J412" s="6"/>
      <c r="K412" s="36"/>
    </row>
    <row r="413" spans="1:11" hidden="1" x14ac:dyDescent="0.25">
      <c r="A413" s="16"/>
      <c r="B413" s="5"/>
      <c r="C413" s="69"/>
      <c r="D413" s="62"/>
      <c r="E413" s="63"/>
      <c r="F413" s="8">
        <f t="shared" si="2"/>
        <v>0</v>
      </c>
      <c r="G413" s="6"/>
      <c r="H413" s="6"/>
      <c r="I413" s="6"/>
      <c r="J413" s="6"/>
      <c r="K413" s="36"/>
    </row>
    <row r="414" spans="1:11" hidden="1" x14ac:dyDescent="0.25">
      <c r="A414" s="16"/>
      <c r="B414" s="5"/>
      <c r="C414" s="69"/>
      <c r="D414" s="62"/>
      <c r="E414" s="63"/>
      <c r="F414" s="8">
        <f t="shared" si="2"/>
        <v>0</v>
      </c>
      <c r="G414" s="6"/>
      <c r="H414" s="6"/>
      <c r="I414" s="6"/>
      <c r="J414" s="6"/>
      <c r="K414" s="36"/>
    </row>
    <row r="415" spans="1:11" hidden="1" x14ac:dyDescent="0.25">
      <c r="A415" s="16"/>
      <c r="B415" s="5"/>
      <c r="C415" s="69"/>
      <c r="D415" s="62"/>
      <c r="E415" s="63"/>
      <c r="F415" s="8">
        <f t="shared" si="2"/>
        <v>0</v>
      </c>
      <c r="G415" s="6"/>
      <c r="H415" s="6"/>
      <c r="I415" s="6"/>
      <c r="J415" s="6"/>
      <c r="K415" s="36"/>
    </row>
    <row r="416" spans="1:11" hidden="1" x14ac:dyDescent="0.25">
      <c r="A416" s="16"/>
      <c r="B416" s="5"/>
      <c r="C416" s="69"/>
      <c r="D416" s="62"/>
      <c r="E416" s="63"/>
      <c r="F416" s="8">
        <f t="shared" si="2"/>
        <v>0</v>
      </c>
      <c r="G416" s="6"/>
      <c r="H416" s="6"/>
      <c r="I416" s="6"/>
      <c r="J416" s="6"/>
      <c r="K416" s="36"/>
    </row>
    <row r="417" spans="1:11" hidden="1" x14ac:dyDescent="0.25">
      <c r="A417" s="16"/>
      <c r="B417" s="5"/>
      <c r="C417" s="69"/>
      <c r="D417" s="62"/>
      <c r="E417" s="63"/>
      <c r="F417" s="8">
        <f t="shared" si="2"/>
        <v>0</v>
      </c>
      <c r="G417" s="6"/>
      <c r="H417" s="6"/>
      <c r="I417" s="6"/>
      <c r="J417" s="6"/>
      <c r="K417" s="36"/>
    </row>
    <row r="418" spans="1:11" hidden="1" x14ac:dyDescent="0.25">
      <c r="A418" s="16"/>
      <c r="B418" s="5"/>
      <c r="C418" s="69"/>
      <c r="D418" s="62"/>
      <c r="E418" s="63"/>
      <c r="F418" s="8">
        <f t="shared" si="2"/>
        <v>0</v>
      </c>
      <c r="G418" s="6"/>
      <c r="H418" s="6"/>
      <c r="I418" s="6"/>
      <c r="J418" s="6"/>
      <c r="K418" s="36"/>
    </row>
    <row r="419" spans="1:11" hidden="1" x14ac:dyDescent="0.25">
      <c r="A419" s="16"/>
      <c r="B419" s="5"/>
      <c r="C419" s="69"/>
      <c r="D419" s="62"/>
      <c r="E419" s="63"/>
      <c r="F419" s="8">
        <f t="shared" si="2"/>
        <v>0</v>
      </c>
      <c r="G419" s="6"/>
      <c r="H419" s="6"/>
      <c r="I419" s="6"/>
      <c r="J419" s="6"/>
      <c r="K419" s="36"/>
    </row>
    <row r="420" spans="1:11" hidden="1" x14ac:dyDescent="0.25">
      <c r="A420" s="16"/>
      <c r="B420" s="5"/>
      <c r="C420" s="69"/>
      <c r="D420" s="62"/>
      <c r="E420" s="63"/>
      <c r="F420" s="8">
        <f t="shared" si="2"/>
        <v>0</v>
      </c>
      <c r="G420" s="6"/>
      <c r="H420" s="6"/>
      <c r="I420" s="6"/>
      <c r="J420" s="6"/>
      <c r="K420" s="36"/>
    </row>
    <row r="421" spans="1:11" hidden="1" x14ac:dyDescent="0.25">
      <c r="A421" s="16"/>
      <c r="B421" s="5"/>
      <c r="C421" s="69"/>
      <c r="D421" s="62"/>
      <c r="E421" s="63"/>
      <c r="F421" s="8">
        <f t="shared" si="2"/>
        <v>0</v>
      </c>
      <c r="G421" s="6"/>
      <c r="H421" s="6"/>
      <c r="I421" s="6"/>
      <c r="J421" s="6"/>
      <c r="K421" s="36"/>
    </row>
    <row r="422" spans="1:11" hidden="1" x14ac:dyDescent="0.25">
      <c r="A422" s="16"/>
      <c r="B422" s="5"/>
      <c r="C422" s="69"/>
      <c r="D422" s="62"/>
      <c r="E422" s="63"/>
      <c r="F422" s="8">
        <f t="shared" si="2"/>
        <v>0</v>
      </c>
      <c r="G422" s="6"/>
      <c r="H422" s="6"/>
      <c r="I422" s="6"/>
      <c r="J422" s="6"/>
      <c r="K422" s="36"/>
    </row>
    <row r="423" spans="1:11" hidden="1" x14ac:dyDescent="0.25">
      <c r="A423" s="16"/>
      <c r="B423" s="5"/>
      <c r="C423" s="69"/>
      <c r="D423" s="62"/>
      <c r="E423" s="63"/>
      <c r="F423" s="8">
        <f t="shared" si="2"/>
        <v>0</v>
      </c>
      <c r="G423" s="6"/>
      <c r="H423" s="6"/>
      <c r="I423" s="6"/>
      <c r="J423" s="6"/>
      <c r="K423" s="36"/>
    </row>
    <row r="424" spans="1:11" hidden="1" x14ac:dyDescent="0.25">
      <c r="A424" s="16"/>
      <c r="B424" s="5"/>
      <c r="C424" s="69"/>
      <c r="D424" s="62"/>
      <c r="E424" s="63"/>
      <c r="F424" s="8">
        <f t="shared" si="2"/>
        <v>0</v>
      </c>
      <c r="G424" s="6"/>
      <c r="H424" s="6"/>
      <c r="I424" s="6"/>
      <c r="J424" s="6"/>
      <c r="K424" s="36"/>
    </row>
    <row r="425" spans="1:11" hidden="1" x14ac:dyDescent="0.25">
      <c r="A425" s="16"/>
      <c r="B425" s="5"/>
      <c r="C425" s="69"/>
      <c r="D425" s="62"/>
      <c r="E425" s="63"/>
      <c r="F425" s="8">
        <f t="shared" si="2"/>
        <v>0</v>
      </c>
      <c r="G425" s="6"/>
      <c r="H425" s="6"/>
      <c r="I425" s="6"/>
      <c r="J425" s="6"/>
      <c r="K425" s="36"/>
    </row>
    <row r="426" spans="1:11" hidden="1" x14ac:dyDescent="0.25">
      <c r="A426" s="16"/>
      <c r="B426" s="5"/>
      <c r="C426" s="69"/>
      <c r="D426" s="62"/>
      <c r="E426" s="63"/>
      <c r="F426" s="8">
        <f t="shared" si="2"/>
        <v>0</v>
      </c>
      <c r="G426" s="6"/>
      <c r="H426" s="6"/>
      <c r="I426" s="6"/>
      <c r="J426" s="6"/>
      <c r="K426" s="36"/>
    </row>
    <row r="427" spans="1:11" hidden="1" x14ac:dyDescent="0.25">
      <c r="A427" s="16"/>
      <c r="B427" s="5"/>
      <c r="C427" s="69"/>
      <c r="D427" s="62"/>
      <c r="E427" s="63"/>
      <c r="F427" s="8">
        <f t="shared" si="2"/>
        <v>0</v>
      </c>
      <c r="G427" s="6"/>
      <c r="H427" s="6"/>
      <c r="I427" s="6"/>
      <c r="J427" s="6"/>
      <c r="K427" s="36"/>
    </row>
    <row r="428" spans="1:11" hidden="1" x14ac:dyDescent="0.25">
      <c r="A428" s="16"/>
      <c r="B428" s="5"/>
      <c r="C428" s="69"/>
      <c r="D428" s="62"/>
      <c r="E428" s="63"/>
      <c r="F428" s="8">
        <f t="shared" si="2"/>
        <v>0</v>
      </c>
      <c r="G428" s="6"/>
      <c r="H428" s="6"/>
      <c r="I428" s="6"/>
      <c r="J428" s="6"/>
      <c r="K428" s="36"/>
    </row>
    <row r="429" spans="1:11" hidden="1" x14ac:dyDescent="0.25">
      <c r="A429" s="16"/>
      <c r="B429" s="5"/>
      <c r="C429" s="69"/>
      <c r="D429" s="62"/>
      <c r="E429" s="63"/>
      <c r="F429" s="8">
        <f t="shared" si="2"/>
        <v>0</v>
      </c>
      <c r="G429" s="6"/>
      <c r="H429" s="6"/>
      <c r="I429" s="6"/>
      <c r="J429" s="6"/>
      <c r="K429" s="36"/>
    </row>
    <row r="430" spans="1:11" hidden="1" x14ac:dyDescent="0.25">
      <c r="A430" s="16"/>
      <c r="B430" s="5"/>
      <c r="C430" s="69"/>
      <c r="D430" s="62"/>
      <c r="E430" s="63"/>
      <c r="F430" s="8">
        <f t="shared" si="2"/>
        <v>0</v>
      </c>
      <c r="G430" s="6"/>
      <c r="H430" s="6"/>
      <c r="I430" s="6"/>
      <c r="J430" s="6"/>
      <c r="K430" s="36"/>
    </row>
    <row r="431" spans="1:11" hidden="1" x14ac:dyDescent="0.25">
      <c r="A431" s="16"/>
      <c r="B431" s="5"/>
      <c r="C431" s="69"/>
      <c r="D431" s="62"/>
      <c r="E431" s="63"/>
      <c r="F431" s="8">
        <f t="shared" si="2"/>
        <v>0</v>
      </c>
      <c r="G431" s="6"/>
      <c r="H431" s="6"/>
      <c r="I431" s="6"/>
      <c r="J431" s="6"/>
      <c r="K431" s="36"/>
    </row>
    <row r="432" spans="1:11" hidden="1" x14ac:dyDescent="0.25">
      <c r="A432" s="16"/>
      <c r="B432" s="5"/>
      <c r="C432" s="69"/>
      <c r="D432" s="62"/>
      <c r="E432" s="63"/>
      <c r="F432" s="8">
        <f t="shared" si="2"/>
        <v>0</v>
      </c>
      <c r="G432" s="6"/>
      <c r="H432" s="6"/>
      <c r="I432" s="6"/>
      <c r="J432" s="6"/>
      <c r="K432" s="36"/>
    </row>
    <row r="433" spans="1:11" hidden="1" x14ac:dyDescent="0.25">
      <c r="A433" s="16"/>
      <c r="B433" s="5"/>
      <c r="C433" s="69"/>
      <c r="D433" s="62"/>
      <c r="E433" s="63"/>
      <c r="F433" s="8">
        <f t="shared" si="2"/>
        <v>0</v>
      </c>
      <c r="G433" s="6"/>
      <c r="H433" s="6"/>
      <c r="I433" s="6"/>
      <c r="J433" s="6"/>
      <c r="K433" s="36"/>
    </row>
    <row r="434" spans="1:11" hidden="1" x14ac:dyDescent="0.25">
      <c r="A434" s="16"/>
      <c r="B434" s="5"/>
      <c r="C434" s="69"/>
      <c r="D434" s="62"/>
      <c r="E434" s="63"/>
      <c r="F434" s="8">
        <f t="shared" si="2"/>
        <v>0</v>
      </c>
      <c r="G434" s="6"/>
      <c r="H434" s="6"/>
      <c r="I434" s="6"/>
      <c r="J434" s="6"/>
      <c r="K434" s="36"/>
    </row>
    <row r="435" spans="1:11" hidden="1" x14ac:dyDescent="0.25">
      <c r="A435" s="16"/>
      <c r="B435" s="5"/>
      <c r="C435" s="69"/>
      <c r="D435" s="62"/>
      <c r="E435" s="63"/>
      <c r="F435" s="8">
        <f t="shared" si="2"/>
        <v>0</v>
      </c>
      <c r="G435" s="6"/>
      <c r="H435" s="6"/>
      <c r="I435" s="6"/>
      <c r="J435" s="6"/>
      <c r="K435" s="36"/>
    </row>
    <row r="436" spans="1:11" hidden="1" x14ac:dyDescent="0.25">
      <c r="A436" s="16"/>
      <c r="B436" s="5"/>
      <c r="C436" s="69"/>
      <c r="D436" s="62"/>
      <c r="E436" s="63"/>
      <c r="F436" s="8">
        <f t="shared" si="2"/>
        <v>0</v>
      </c>
      <c r="G436" s="6"/>
      <c r="H436" s="6"/>
      <c r="I436" s="6"/>
      <c r="J436" s="6"/>
      <c r="K436" s="36"/>
    </row>
    <row r="437" spans="1:11" hidden="1" x14ac:dyDescent="0.25">
      <c r="A437" s="16"/>
      <c r="B437" s="5"/>
      <c r="C437" s="69"/>
      <c r="D437" s="62"/>
      <c r="E437" s="63"/>
      <c r="F437" s="8">
        <f t="shared" si="2"/>
        <v>0</v>
      </c>
      <c r="G437" s="6"/>
      <c r="H437" s="6"/>
      <c r="I437" s="6"/>
      <c r="J437" s="6"/>
      <c r="K437" s="36"/>
    </row>
    <row r="438" spans="1:11" hidden="1" x14ac:dyDescent="0.25">
      <c r="A438" s="16"/>
      <c r="B438" s="5"/>
      <c r="C438" s="69"/>
      <c r="D438" s="62"/>
      <c r="E438" s="63"/>
      <c r="F438" s="8">
        <f t="shared" si="2"/>
        <v>0</v>
      </c>
      <c r="G438" s="6"/>
      <c r="H438" s="6"/>
      <c r="I438" s="6"/>
      <c r="J438" s="6"/>
      <c r="K438" s="36"/>
    </row>
    <row r="439" spans="1:11" hidden="1" x14ac:dyDescent="0.25">
      <c r="A439" s="16"/>
      <c r="B439" s="5"/>
      <c r="C439" s="69"/>
      <c r="D439" s="62"/>
      <c r="E439" s="63"/>
      <c r="F439" s="8">
        <f t="shared" si="2"/>
        <v>0</v>
      </c>
      <c r="G439" s="6"/>
      <c r="H439" s="6"/>
      <c r="I439" s="6"/>
      <c r="J439" s="6"/>
      <c r="K439" s="36"/>
    </row>
    <row r="440" spans="1:11" hidden="1" x14ac:dyDescent="0.25">
      <c r="A440" s="16"/>
      <c r="B440" s="5"/>
      <c r="C440" s="69"/>
      <c r="D440" s="62"/>
      <c r="E440" s="63"/>
      <c r="F440" s="8">
        <f t="shared" si="2"/>
        <v>0</v>
      </c>
      <c r="G440" s="6"/>
      <c r="H440" s="6"/>
      <c r="I440" s="6"/>
      <c r="J440" s="6"/>
      <c r="K440" s="36"/>
    </row>
    <row r="441" spans="1:11" hidden="1" x14ac:dyDescent="0.25">
      <c r="A441" s="16"/>
      <c r="B441" s="5"/>
      <c r="C441" s="64"/>
      <c r="D441" s="62"/>
      <c r="E441" s="63"/>
      <c r="F441" s="8">
        <f t="shared" si="2"/>
        <v>0</v>
      </c>
      <c r="G441" s="6"/>
      <c r="H441" s="6"/>
      <c r="I441" s="6"/>
      <c r="J441" s="6"/>
      <c r="K441" s="36"/>
    </row>
    <row r="442" spans="1:11" hidden="1" x14ac:dyDescent="0.25">
      <c r="A442" s="16"/>
      <c r="B442" s="5"/>
      <c r="C442" s="64"/>
      <c r="D442" s="62"/>
      <c r="E442" s="63"/>
      <c r="F442" s="8">
        <f t="shared" si="2"/>
        <v>0</v>
      </c>
      <c r="G442" s="6"/>
      <c r="H442" s="6"/>
      <c r="I442" s="6"/>
      <c r="J442" s="6"/>
      <c r="K442" s="36"/>
    </row>
    <row r="443" spans="1:11" hidden="1" x14ac:dyDescent="0.25">
      <c r="A443" s="16"/>
      <c r="B443" s="5"/>
      <c r="C443" s="64"/>
      <c r="D443" s="62"/>
      <c r="E443" s="63"/>
      <c r="F443" s="8">
        <f t="shared" si="2"/>
        <v>0</v>
      </c>
      <c r="G443" s="6"/>
      <c r="H443" s="6"/>
      <c r="I443" s="6"/>
      <c r="J443" s="6"/>
      <c r="K443" s="36"/>
    </row>
    <row r="444" spans="1:11" hidden="1" x14ac:dyDescent="0.25">
      <c r="A444" s="16"/>
      <c r="B444" s="5"/>
      <c r="C444" s="64"/>
      <c r="D444" s="62"/>
      <c r="E444" s="63"/>
      <c r="F444" s="8">
        <f t="shared" si="2"/>
        <v>0</v>
      </c>
      <c r="G444" s="6"/>
      <c r="H444" s="6"/>
      <c r="I444" s="6"/>
      <c r="J444" s="6"/>
      <c r="K444" s="36"/>
    </row>
    <row r="445" spans="1:11" hidden="1" x14ac:dyDescent="0.25">
      <c r="A445" s="16"/>
      <c r="B445" s="5"/>
      <c r="C445" s="64"/>
      <c r="D445" s="62"/>
      <c r="E445" s="63"/>
      <c r="F445" s="8">
        <f t="shared" si="2"/>
        <v>0</v>
      </c>
      <c r="G445" s="6"/>
      <c r="H445" s="6"/>
      <c r="I445" s="6"/>
      <c r="J445" s="6"/>
      <c r="K445" s="36"/>
    </row>
    <row r="446" spans="1:11" hidden="1" x14ac:dyDescent="0.25">
      <c r="A446" s="16"/>
      <c r="B446" s="5"/>
      <c r="C446" s="64"/>
      <c r="D446" s="62"/>
      <c r="E446" s="63"/>
      <c r="F446" s="8">
        <f t="shared" si="2"/>
        <v>0</v>
      </c>
      <c r="G446" s="6"/>
      <c r="H446" s="6"/>
      <c r="I446" s="6"/>
      <c r="J446" s="6"/>
      <c r="K446" s="36"/>
    </row>
    <row r="447" spans="1:11" hidden="1" x14ac:dyDescent="0.25">
      <c r="A447" s="16"/>
      <c r="B447" s="5"/>
      <c r="C447" s="64"/>
      <c r="D447" s="62"/>
      <c r="E447" s="63"/>
      <c r="F447" s="8">
        <f t="shared" si="2"/>
        <v>0</v>
      </c>
      <c r="G447" s="6"/>
      <c r="H447" s="6"/>
      <c r="I447" s="6"/>
      <c r="J447" s="6"/>
      <c r="K447" s="36"/>
    </row>
    <row r="448" spans="1:11" hidden="1" x14ac:dyDescent="0.25">
      <c r="A448" s="16"/>
      <c r="B448" s="5"/>
      <c r="C448" s="64"/>
      <c r="D448" s="62"/>
      <c r="E448" s="63"/>
      <c r="F448" s="8">
        <f t="shared" si="2"/>
        <v>0</v>
      </c>
      <c r="G448" s="6"/>
      <c r="H448" s="6"/>
      <c r="I448" s="6"/>
      <c r="J448" s="6"/>
      <c r="K448" s="36"/>
    </row>
    <row r="449" spans="1:11" hidden="1" x14ac:dyDescent="0.25">
      <c r="A449" s="16"/>
      <c r="B449" s="5"/>
      <c r="C449" s="64"/>
      <c r="D449" s="62"/>
      <c r="E449" s="63"/>
      <c r="F449" s="8">
        <f t="shared" si="2"/>
        <v>0</v>
      </c>
      <c r="G449" s="6"/>
      <c r="H449" s="6"/>
      <c r="I449" s="6"/>
      <c r="J449" s="6"/>
      <c r="K449" s="36"/>
    </row>
    <row r="450" spans="1:11" hidden="1" x14ac:dyDescent="0.25">
      <c r="A450" s="16"/>
      <c r="B450" s="5"/>
      <c r="C450" s="64"/>
      <c r="D450" s="62"/>
      <c r="E450" s="63"/>
      <c r="F450" s="8">
        <f t="shared" si="2"/>
        <v>0</v>
      </c>
      <c r="G450" s="6"/>
      <c r="H450" s="6"/>
      <c r="I450" s="6"/>
      <c r="J450" s="6"/>
      <c r="K450" s="36"/>
    </row>
    <row r="451" spans="1:11" hidden="1" x14ac:dyDescent="0.25">
      <c r="A451" s="16"/>
      <c r="B451" s="5"/>
      <c r="C451" s="64"/>
      <c r="D451" s="62"/>
      <c r="E451" s="63"/>
      <c r="F451" s="8">
        <f t="shared" si="2"/>
        <v>0</v>
      </c>
      <c r="G451" s="6"/>
      <c r="H451" s="6"/>
      <c r="I451" s="6"/>
      <c r="J451" s="6"/>
      <c r="K451" s="36"/>
    </row>
    <row r="452" spans="1:11" hidden="1" x14ac:dyDescent="0.25">
      <c r="A452" s="16"/>
      <c r="B452" s="5"/>
      <c r="C452" s="64"/>
      <c r="D452" s="2"/>
      <c r="E452" s="3"/>
      <c r="F452" s="8">
        <f t="shared" si="2"/>
        <v>0</v>
      </c>
      <c r="G452" s="6"/>
      <c r="H452" s="6"/>
      <c r="I452" s="6"/>
      <c r="J452" s="6"/>
      <c r="K452" s="36"/>
    </row>
    <row r="453" spans="1:11" x14ac:dyDescent="0.25">
      <c r="F453" s="7">
        <f>SUBTOTAL(9,F4:F452)</f>
        <v>3543062</v>
      </c>
      <c r="G453" s="7">
        <f t="shared" ref="G453:J453" si="3">SUBTOTAL(9,G4:G452)</f>
        <v>799890</v>
      </c>
      <c r="H453" s="7">
        <f t="shared" si="3"/>
        <v>1101830</v>
      </c>
      <c r="I453" s="7">
        <f t="shared" si="3"/>
        <v>828057</v>
      </c>
      <c r="J453" s="7">
        <f t="shared" si="3"/>
        <v>813285</v>
      </c>
    </row>
  </sheetData>
  <autoFilter ref="A3:L452">
    <filterColumn colId="0">
      <filters>
        <filter val="Аксенова"/>
        <filter val="Вольская"/>
        <filter val="Дудыкин"/>
        <filter val="Жеребцов"/>
        <filter val="Жуков"/>
        <filter val="Завадская"/>
        <filter val="Карпов"/>
        <filter val="Линкина"/>
        <filter val="Новикова"/>
        <filter val="Ульянов"/>
        <filter val="Шестаков"/>
        <filter val="Шишкина"/>
      </filters>
    </filterColumn>
    <filterColumn colId="2">
      <filters>
        <filter val="340"/>
      </filters>
    </filterColumn>
  </autoFilter>
  <mergeCells count="7">
    <mergeCell ref="K1:K2"/>
    <mergeCell ref="A1:A2"/>
    <mergeCell ref="B1:B2"/>
    <mergeCell ref="C1:C2"/>
    <mergeCell ref="D1:E1"/>
    <mergeCell ref="F1:F2"/>
    <mergeCell ref="G1:J1"/>
  </mergeCells>
  <pageMargins left="0" right="0" top="0" bottom="0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</vt:lpstr>
      <vt:lpstr>Лист2</vt:lpstr>
      <vt:lpstr>Лист3</vt:lpstr>
      <vt:lpstr>Лист1!Заголовки_для_печати</vt:lpstr>
      <vt:lpstr>Лист2!Заголовки_для_печати</vt:lpstr>
      <vt:lpstr>Лист2!Область_печати</vt:lpstr>
    </vt:vector>
  </TitlesOfParts>
  <Company>ILPH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</dc:creator>
  <cp:lastModifiedBy>KlemVasMech</cp:lastModifiedBy>
  <cp:lastPrinted>2014-10-22T04:53:06Z</cp:lastPrinted>
  <dcterms:created xsi:type="dcterms:W3CDTF">2012-01-13T07:17:24Z</dcterms:created>
  <dcterms:modified xsi:type="dcterms:W3CDTF">2014-10-22T05:06:47Z</dcterms:modified>
</cp:coreProperties>
</file>